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5865" windowWidth="21720" windowHeight="6930" activeTab="0"/>
  </bookViews>
  <sheets>
    <sheet name="TiR- I stopień stacjonarne" sheetId="1" r:id="rId1"/>
  </sheets>
  <definedNames>
    <definedName name="_xlnm.Print_Area" localSheetId="0">'TiR- I stopień stacjonarne'!$A$1:$AG$117</definedName>
  </definedNames>
  <calcPr fullCalcOnLoad="1"/>
</workbook>
</file>

<file path=xl/sharedStrings.xml><?xml version="1.0" encoding="utf-8"?>
<sst xmlns="http://schemas.openxmlformats.org/spreadsheetml/2006/main" count="243" uniqueCount="211">
  <si>
    <t>Lp.</t>
  </si>
  <si>
    <t>kod</t>
  </si>
  <si>
    <t>E</t>
  </si>
  <si>
    <t>Rozkład godzin</t>
  </si>
  <si>
    <t>Przedmiot</t>
  </si>
  <si>
    <t>I rok</t>
  </si>
  <si>
    <t>II rok</t>
  </si>
  <si>
    <t>III rok</t>
  </si>
  <si>
    <t>Razem godz.</t>
  </si>
  <si>
    <t>Razem ECTS</t>
  </si>
  <si>
    <t>ECTS</t>
  </si>
  <si>
    <t>forma zal. po semestrze *</t>
  </si>
  <si>
    <t>razem</t>
  </si>
  <si>
    <t>razem :</t>
  </si>
  <si>
    <t>1 semestr</t>
  </si>
  <si>
    <t>2 semestr</t>
  </si>
  <si>
    <t>3 semestr</t>
  </si>
  <si>
    <t>4 semestr</t>
  </si>
  <si>
    <t>5 semestr</t>
  </si>
  <si>
    <t>6 semestr</t>
  </si>
  <si>
    <t>Z</t>
  </si>
  <si>
    <t>ZO</t>
  </si>
  <si>
    <t>MODUŁ OGÓLNOUCZELNIANY</t>
  </si>
  <si>
    <t>MODUŁ PODSTAWOWY/KIERUNKOWY</t>
  </si>
  <si>
    <t>MODUŁ DYPLOMOWY</t>
  </si>
  <si>
    <t>I</t>
  </si>
  <si>
    <t>II</t>
  </si>
  <si>
    <t>III</t>
  </si>
  <si>
    <t>Moduły razem</t>
  </si>
  <si>
    <t>Całkowity nakład pracy studenta</t>
  </si>
  <si>
    <t>Język obcy</t>
  </si>
  <si>
    <t>Wychowanie fizyczne</t>
  </si>
  <si>
    <t>Technologia informacyjna</t>
  </si>
  <si>
    <t>Ochrona własności intelektualnej</t>
  </si>
  <si>
    <t>Przysposobienie biblioteczne</t>
  </si>
  <si>
    <t>Seminarium dyplomowe</t>
  </si>
  <si>
    <t>MODUŁ FAKULATYWNY - I</t>
  </si>
  <si>
    <t>PLAN STUDIÓW STACJONARNYCH PIERWSZEGO STOPNIA</t>
  </si>
  <si>
    <t>Przedsiębiorczość</t>
  </si>
  <si>
    <t>BHP i ergonomia</t>
  </si>
  <si>
    <t xml:space="preserve">MODUŁ SPECJALNOŚCIOWY </t>
  </si>
  <si>
    <t>Zatwierdziła Rada Wydziału na posiedzeniu w dniu ……………..</t>
  </si>
  <si>
    <t>Wydział:   MATEMATYCZNO-PRZYRODNICZY</t>
  </si>
  <si>
    <t>Materialne dziedzictwo kulturowe</t>
  </si>
  <si>
    <t>Fizjologia człowieka</t>
  </si>
  <si>
    <t>Podstawy psychologii</t>
  </si>
  <si>
    <t xml:space="preserve">Ekologia </t>
  </si>
  <si>
    <t>Podstawy ekonomii</t>
  </si>
  <si>
    <t>Zarządzanie w turystyce i rekreacji</t>
  </si>
  <si>
    <t>Prawo w turystyce i rekreacji</t>
  </si>
  <si>
    <t>Podstawy turystyki</t>
  </si>
  <si>
    <t>Podstawy rekreacji</t>
  </si>
  <si>
    <t>Geografia turystyczna</t>
  </si>
  <si>
    <t>Krajoznawstwo</t>
  </si>
  <si>
    <t>Obsługa ruchu turystycznego</t>
  </si>
  <si>
    <t>Ekonomika turystyki i rekreacji</t>
  </si>
  <si>
    <t>Podstawy hotelarstwa</t>
  </si>
  <si>
    <t>Pedagogika czasu wolnego</t>
  </si>
  <si>
    <t>Antropomotoryka</t>
  </si>
  <si>
    <t>Jakość surowców i produktów spożywczych</t>
  </si>
  <si>
    <t>Żywienie człowieka i dietetyka</t>
  </si>
  <si>
    <t>Metodyka i organizacja rekreacji</t>
  </si>
  <si>
    <t>Turystyka kwalifikowana - obóz zimowy</t>
  </si>
  <si>
    <t>Atrakcje turystyczne Polski</t>
  </si>
  <si>
    <t>Kartografia w turystyce i rekreacji</t>
  </si>
  <si>
    <t>Podstawy geografii fizycznej</t>
  </si>
  <si>
    <t>Podstawy geografii społeczno-ekonomicznej</t>
  </si>
  <si>
    <t>Zagospodarowanie turystyczne</t>
  </si>
  <si>
    <t>Edukacja zdrowotna</t>
  </si>
  <si>
    <t>Marketing w turystyce</t>
  </si>
  <si>
    <t>Turystyka na obszarach chronionych</t>
  </si>
  <si>
    <t>Agroturystyka</t>
  </si>
  <si>
    <t>Praktyka dyplomowa</t>
  </si>
  <si>
    <t>4,5,6</t>
  </si>
  <si>
    <t>1,2,3,4,5</t>
  </si>
  <si>
    <t>Turystyka wiejska</t>
  </si>
  <si>
    <t xml:space="preserve">Organizacja i obsługa ruchu turystycznego </t>
  </si>
  <si>
    <t>Hotelarstwo</t>
  </si>
  <si>
    <t>Turystyka zdrowotna</t>
  </si>
  <si>
    <t>Geoturystyka</t>
  </si>
  <si>
    <t>Środowisko przyrodnicze i kulturowe obszarów wiejskich</t>
  </si>
  <si>
    <t>Turystyka wiejska a rozwój lokalny</t>
  </si>
  <si>
    <t>Zastosowanie informatyki w turystyce wiejskiej</t>
  </si>
  <si>
    <t>Fundusze strukturalne UE w turystyce wiejskiej</t>
  </si>
  <si>
    <t>Gospodarstwo agroturystyczne</t>
  </si>
  <si>
    <t>Marketing w turystyce wiejskiej</t>
  </si>
  <si>
    <t>Pilotaż i przewodnictwo turystyczne</t>
  </si>
  <si>
    <t>Informacja i promocja w turystyce</t>
  </si>
  <si>
    <t>Zastosowanie informatyki w turystyce</t>
  </si>
  <si>
    <t>Biura podróży i touroperatorzy</t>
  </si>
  <si>
    <t>Organizacja imprez turystycznych</t>
  </si>
  <si>
    <t>Wycieczki i obozy szkolne</t>
  </si>
  <si>
    <t>Nowe trendy w turystyce zdrowotnej</t>
  </si>
  <si>
    <t>Turystyka uzdrowiskowa</t>
  </si>
  <si>
    <t xml:space="preserve">Zastosowanie informatyki w turystyce </t>
  </si>
  <si>
    <t>Higiena w turystyce</t>
  </si>
  <si>
    <t xml:space="preserve">Trening zdrowotny </t>
  </si>
  <si>
    <t>Georóżnorodność - aspekt kulturowy, środowiskowy, prawny</t>
  </si>
  <si>
    <t>Zasoby i ochrona litosfery</t>
  </si>
  <si>
    <t>Ocena i ochrona georóżnorodności</t>
  </si>
  <si>
    <t>Geoturystyka w Polsce i na swiecie</t>
  </si>
  <si>
    <t>Zastosowanie GIS w geoturystyce</t>
  </si>
  <si>
    <t>Geoturystyka w regionie świętokrzyskim</t>
  </si>
  <si>
    <t>Geoturystyka lub  Ekoturystyka</t>
  </si>
  <si>
    <t>Centra krajoznawcze lub Turystyka religijna</t>
  </si>
  <si>
    <t>Obóz letni żeglarski - rejs żeglarski lub Obóz letni - stacjonarny</t>
  </si>
  <si>
    <t>2,3,4</t>
  </si>
  <si>
    <t>Rynek hotelarski</t>
  </si>
  <si>
    <t>Organizacja pracy w hotelarstwie</t>
  </si>
  <si>
    <t>Zastosowanie informatyki w hotelarstwie</t>
  </si>
  <si>
    <t>Obsługa klienta w hotelu</t>
  </si>
  <si>
    <t>Zarządzanie hotelem i rachunkowość</t>
  </si>
  <si>
    <t>Jakość usług hotelarskich</t>
  </si>
  <si>
    <t>13.9-2TiR-A1-JA1-5</t>
  </si>
  <si>
    <t>13.9-2TiR-A3-TI</t>
  </si>
  <si>
    <t>13.9-2TiR-A8-BHP</t>
  </si>
  <si>
    <t>13.9-2TiR-A9-PB</t>
  </si>
  <si>
    <t>13.9-2TiR-A7-S</t>
  </si>
  <si>
    <t>13.9-2TiR-A4-OWI</t>
  </si>
  <si>
    <t>13.9-2TiR-A5-P</t>
  </si>
  <si>
    <t>13.9-2TiR-BC2-FC</t>
  </si>
  <si>
    <t>13.9-2TiR-BC4-Ekol</t>
  </si>
  <si>
    <t>13.9-2TiR-BC6-PE</t>
  </si>
  <si>
    <t>13.9-2TiR-BC7-ZTR</t>
  </si>
  <si>
    <t>13.9-2TiR-BC9-PT</t>
  </si>
  <si>
    <t>13.9-2TiR-BC10-PR</t>
  </si>
  <si>
    <t>13.9-2TiR-BC11-GT</t>
  </si>
  <si>
    <t>13.9-2TiR-BC25-PGF</t>
  </si>
  <si>
    <t>13.9-2TiR-BC26-PGSE</t>
  </si>
  <si>
    <t>13.9-2TiR-D2-KT</t>
  </si>
  <si>
    <t>13.9-2TiR-BC1-MDK</t>
  </si>
  <si>
    <t>13.9-2TiR-BC3-PP</t>
  </si>
  <si>
    <t>13.9-2TiR-BC8-PTR</t>
  </si>
  <si>
    <t>13.9-2TiR-BC12-K</t>
  </si>
  <si>
    <t>13.9-2TiR-BC13-ORT</t>
  </si>
  <si>
    <t>13.9-2TiR-BC14-ETR</t>
  </si>
  <si>
    <t>13.9-2TiR-BC15-PH</t>
  </si>
  <si>
    <t>13.9-2TiR-BC16-PCW</t>
  </si>
  <si>
    <t>13.9-2TiR-BC19-JSPS</t>
  </si>
  <si>
    <t>13.9-2TiR-BC20-ŻCD</t>
  </si>
  <si>
    <t>13.9-2TiR-BC21-MOR</t>
  </si>
  <si>
    <t>13.9-2TiR-BC22-Tkoz</t>
  </si>
  <si>
    <t>13.9-2TiR-BC27-ZT</t>
  </si>
  <si>
    <t>13.9-2TiR-BC30-TOC</t>
  </si>
  <si>
    <t>13.9-2TiR-BC31-Ag</t>
  </si>
  <si>
    <t>13.9-2TiR-BC18-An</t>
  </si>
  <si>
    <t>13.9-2TiR-E1-Sd</t>
  </si>
  <si>
    <t>13.9-2TiR-E2-Pd</t>
  </si>
  <si>
    <t>13.9-2TiR-A2-WF</t>
  </si>
  <si>
    <t>13.9-2TiR-D1-Geor</t>
  </si>
  <si>
    <t>13.9-2TiR-D2-Zol</t>
  </si>
  <si>
    <t>13.9-2TiR-D3-Oog</t>
  </si>
  <si>
    <t>13.9-2TiR-D4-GPI</t>
  </si>
  <si>
    <t>13.9-2TiR-D5-GIS</t>
  </si>
  <si>
    <t>13.9-2TiR-D6-Grśw</t>
  </si>
  <si>
    <t>13.9-2TiR-D1-ŚPKow</t>
  </si>
  <si>
    <t>13.9-2TiR-D2-TW</t>
  </si>
  <si>
    <t>13.9-2TiR-D4-FSUE</t>
  </si>
  <si>
    <t>13.9-2TiR-D5-GA</t>
  </si>
  <si>
    <t>13.9-2TiR-D6-MTW</t>
  </si>
  <si>
    <t>13.9-2TiR-D1-PPT</t>
  </si>
  <si>
    <t>13.9-2TiR-D2-IPT</t>
  </si>
  <si>
    <t>13.9-2TiR-D3-ZIT</t>
  </si>
  <si>
    <t>13.9-2TiR-D4-BPT</t>
  </si>
  <si>
    <t>13.9-2TiR-D5-OIT</t>
  </si>
  <si>
    <t>13.9-2TiR-D6-WOS</t>
  </si>
  <si>
    <t>13.9-2TiR-D1-RH</t>
  </si>
  <si>
    <t>13.9-2TiR-D2-OPH</t>
  </si>
  <si>
    <t>13.9-2TiR-D3-ZIH</t>
  </si>
  <si>
    <t>13.9-2TiR-D4-OKH</t>
  </si>
  <si>
    <t>13.9-2TiR-D5-ZHR</t>
  </si>
  <si>
    <t>13.9-2TiR-D6-JUH</t>
  </si>
  <si>
    <t>13.9-2TiR-D1-NTTZ</t>
  </si>
  <si>
    <t>13.9-2TiR-D2-TU</t>
  </si>
  <si>
    <t>13.9-2TiR-D4-HT</t>
  </si>
  <si>
    <t>13.9-2TiR-D5-TZ</t>
  </si>
  <si>
    <t>13.9-2TiR-D3-ZITW</t>
  </si>
  <si>
    <t>13.9-2TiR-F-OLŻ          13.9-2TiR-F-OLS</t>
  </si>
  <si>
    <t>13.9-2TiR-F-G               13.9-2TiR-F-E</t>
  </si>
  <si>
    <t>13.9-2TiR-BC23-ATP</t>
  </si>
  <si>
    <t>13.9-2TiR-BC24-KTR</t>
  </si>
  <si>
    <t>13.9-2TiR-BC28-EZ</t>
  </si>
  <si>
    <t>13.9-2TiR-BC29-MT</t>
  </si>
  <si>
    <t>13.9-2TiR-A6-HC</t>
  </si>
  <si>
    <t>13.9-2TiR-D7-Pz</t>
  </si>
  <si>
    <t xml:space="preserve">*** - </t>
  </si>
  <si>
    <t>II semestr: Kartowanie szlaku turystycznego pieszego lub Kartowanie szlaku turystycznego rowerowego; IV semestr: Kartowanie turystyczne gminy lub Kartowanie turystyczne parku krajobrazowego</t>
  </si>
  <si>
    <t>**- I semestr: Góry Świętokrzyskie lub Niecka Nidziańska, II sem: Wyżyna Lubelska lub Wyżyna Krakowsko-Częstochowska, III sem.: Nizina Mazowiecka lub Nizina Sląska, IV sem.:  Karpaty lub Sudety,   V sem: Pojezierze Wielkopolskie lub Pojezierze Pomorskie</t>
  </si>
  <si>
    <t>2,3,4,5</t>
  </si>
  <si>
    <t>Obcokrajowcy realizują następujące przedmioty:</t>
  </si>
  <si>
    <t>Wiedzę o kulturze współtworzą zajęcia 10-godzinne z następujących przedmiotów: Polskie tradycje i obyczaje  0,5 ECTS (I sem.), Teatr polski 0,5 ECTS (I sem.), Film polski 0,5 ECTS (I sem.), Historia Polski O,5 ECTS (II sem.), Sztuka polska 0,5 ECTS (II sem.), Muzyka polska 0,5 ECTS (II sem.)</t>
  </si>
  <si>
    <r>
      <t>Lektorat języka polskiego</t>
    </r>
    <r>
      <rPr>
        <sz val="16"/>
        <color indexed="8"/>
        <rFont val="Arial"/>
        <family val="2"/>
      </rPr>
      <t xml:space="preserve"> - 60 godz. (I semestr 30 godz. 1 ECTS,  II semester  30 godz. 1 ECTS) </t>
    </r>
  </si>
  <si>
    <r>
      <rPr>
        <i/>
        <sz val="16"/>
        <color indexed="8"/>
        <rFont val="Arial"/>
        <family val="2"/>
      </rPr>
      <t>Wiedza o kulturze</t>
    </r>
    <r>
      <rPr>
        <sz val="16"/>
        <color indexed="8"/>
        <rFont val="Arial"/>
        <family val="2"/>
      </rPr>
      <t xml:space="preserve">: 60 godz. (I semestr 30 godz. 1,5 ECTS, II semestr 30 godz. 1,5  ECTS). </t>
    </r>
  </si>
  <si>
    <r>
      <rPr>
        <b/>
        <vertAlign val="superscript"/>
        <sz val="16"/>
        <color indexed="8"/>
        <rFont val="Arial"/>
        <family val="2"/>
      </rPr>
      <t xml:space="preserve">1 </t>
    </r>
    <r>
      <rPr>
        <b/>
        <sz val="16"/>
        <color indexed="8"/>
        <rFont val="Arial"/>
        <family val="2"/>
      </rPr>
      <t xml:space="preserve">- nie dotyczy obcokrajowców </t>
    </r>
  </si>
  <si>
    <r>
      <t>Historia człowieka</t>
    </r>
    <r>
      <rPr>
        <i/>
        <vertAlign val="superscript"/>
        <sz val="18"/>
        <color indexed="8"/>
        <rFont val="Calibri"/>
        <family val="2"/>
      </rPr>
      <t xml:space="preserve"> </t>
    </r>
    <r>
      <rPr>
        <b/>
        <i/>
        <vertAlign val="superscript"/>
        <sz val="18"/>
        <color indexed="8"/>
        <rFont val="Calibri"/>
        <family val="2"/>
      </rPr>
      <t>1</t>
    </r>
  </si>
  <si>
    <r>
      <t xml:space="preserve">Socjologia </t>
    </r>
    <r>
      <rPr>
        <b/>
        <i/>
        <vertAlign val="superscript"/>
        <sz val="18"/>
        <color indexed="8"/>
        <rFont val="Calibri"/>
        <family val="2"/>
      </rPr>
      <t>1</t>
    </r>
  </si>
  <si>
    <t>Podstawy geoturystyki</t>
  </si>
  <si>
    <t>Podstawy ochrony przyrody i kształtowanie środowiska</t>
  </si>
  <si>
    <t>13.9-2TiR-BC5-POP</t>
  </si>
  <si>
    <t>13.9-2TiR-BC17-PG</t>
  </si>
  <si>
    <t xml:space="preserve">* - praktyka ciągła odbywa się w instytucjach o profilu odpowiadającym wybranej specjalności;  </t>
  </si>
  <si>
    <t>13.9-2TiR-D1-OS</t>
  </si>
  <si>
    <t>Język niemiecki lub Język rosyjski lub Język francuski</t>
  </si>
  <si>
    <t xml:space="preserve">13.9-2TiR-F4-JN2-4 </t>
  </si>
  <si>
    <t>13.9-2TiR-F-CK                 13.9-2TiR-F-TR</t>
  </si>
  <si>
    <t>Objazd studyjny - ćwiczenia terenowe**</t>
  </si>
  <si>
    <t>Kartowanie turystyczne - ćwiczenia terenowe ***</t>
  </si>
  <si>
    <t>Turystyka i rekreacja osób niepełnosprawnych</t>
  </si>
  <si>
    <t>13.9-2TiR-D6-TRON</t>
  </si>
  <si>
    <t>Praktyka zawodowa*</t>
  </si>
  <si>
    <r>
      <t xml:space="preserve">Kierunek: Turystyka i rekreacja          Specjalność:  Turystyka wiejska, Organizacja i obsługa ruchu turystycznego, Hotelarstwo, Turystyka zdrowotna, Geoturystyka            obow. od roku akad. </t>
    </r>
    <r>
      <rPr>
        <b/>
        <sz val="22"/>
        <color indexed="10"/>
        <rFont val="Calibri"/>
        <family val="2"/>
      </rPr>
      <t>2016/2017</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</si>
</sst>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0.0000"/>
    <numFmt numFmtId="171" formatCode="0.0000000"/>
    <numFmt numFmtId="172" formatCode="0.000000"/>
    <numFmt numFmtId="173" formatCode="0.00000"/>
  </numFmts>
  <fonts count="71">
    <font>
      <sz val="11"/>
      <color indexed="8"/>
      <name val="Calibri"/>
      <family val="2"/>
    </font>
    <font>
      <sz val="11"/>
      <color indexed="8"/>
      <name val="Czcionka tekstu podstawowego"/>
      <family val="2"/>
    </font>
    <font>
      <i/>
      <sz val="18"/>
      <color indexed="8"/>
      <name val="Calibri"/>
      <family val="2"/>
    </font>
    <font>
      <b/>
      <sz val="18"/>
      <color indexed="8"/>
      <name val="Calibri"/>
      <family val="2"/>
    </font>
    <font>
      <b/>
      <sz val="18"/>
      <color indexed="8"/>
      <name val="Arial"/>
      <family val="2"/>
    </font>
    <font>
      <sz val="18"/>
      <color indexed="8"/>
      <name val="Calibri"/>
      <family val="2"/>
    </font>
    <font>
      <sz val="20"/>
      <color indexed="8"/>
      <name val="Times New Roman"/>
      <family val="1"/>
    </font>
    <font>
      <sz val="9"/>
      <color indexed="8"/>
      <name val="Times New Roman"/>
      <family val="1"/>
    </font>
    <font>
      <sz val="16"/>
      <color indexed="8"/>
      <name val="Times New Roman"/>
      <family val="1"/>
    </font>
    <font>
      <b/>
      <sz val="16"/>
      <color indexed="8"/>
      <name val="Calibri"/>
      <family val="2"/>
    </font>
    <font>
      <b/>
      <sz val="20"/>
      <color indexed="8"/>
      <name val="Calibri"/>
      <family val="2"/>
    </font>
    <font>
      <b/>
      <sz val="14"/>
      <color indexed="8"/>
      <name val="Calibri"/>
      <family val="2"/>
    </font>
    <font>
      <sz val="20"/>
      <color indexed="8"/>
      <name val="Calibri"/>
      <family val="2"/>
    </font>
    <font>
      <sz val="18"/>
      <color indexed="8"/>
      <name val="Arial"/>
      <family val="2"/>
    </font>
    <font>
      <b/>
      <sz val="24"/>
      <color indexed="8"/>
      <name val="Calibri"/>
      <family val="2"/>
    </font>
    <font>
      <sz val="24"/>
      <color indexed="8"/>
      <name val="Calibri"/>
      <family val="2"/>
    </font>
    <font>
      <b/>
      <sz val="22"/>
      <color indexed="8"/>
      <name val="Calibri"/>
      <family val="2"/>
    </font>
    <font>
      <sz val="16"/>
      <color indexed="8"/>
      <name val="Arial"/>
      <family val="2"/>
    </font>
    <font>
      <sz val="16"/>
      <color indexed="8"/>
      <name val="Calibri"/>
      <family val="2"/>
    </font>
    <font>
      <i/>
      <sz val="17"/>
      <color indexed="8"/>
      <name val="Calibri"/>
      <family val="2"/>
    </font>
    <font>
      <i/>
      <vertAlign val="superscript"/>
      <sz val="18"/>
      <color indexed="8"/>
      <name val="Calibri"/>
      <family val="2"/>
    </font>
    <font>
      <sz val="14"/>
      <color indexed="8"/>
      <name val="Arial"/>
      <family val="2"/>
    </font>
    <font>
      <sz val="12"/>
      <color indexed="8"/>
      <name val="Arial"/>
      <family val="2"/>
    </font>
    <font>
      <i/>
      <sz val="16"/>
      <color indexed="8"/>
      <name val="Arial"/>
      <family val="2"/>
    </font>
    <font>
      <b/>
      <vertAlign val="superscript"/>
      <sz val="16"/>
      <color indexed="8"/>
      <name val="Arial"/>
      <family val="2"/>
    </font>
    <font>
      <b/>
      <sz val="16"/>
      <color indexed="8"/>
      <name val="Arial"/>
      <family val="2"/>
    </font>
    <font>
      <b/>
      <i/>
      <vertAlign val="superscript"/>
      <sz val="18"/>
      <color indexed="8"/>
      <name val="Calibri"/>
      <family val="2"/>
    </font>
    <font>
      <sz val="14"/>
      <color indexed="8"/>
      <name val="Calibri"/>
      <family val="2"/>
    </font>
    <font>
      <sz val="11"/>
      <color indexed="8"/>
      <name val="Times New Roman"/>
      <family val="1"/>
    </font>
    <font>
      <b/>
      <sz val="22"/>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8"/>
      <color theme="1"/>
      <name val="Calibri"/>
      <family val="2"/>
    </font>
    <font>
      <i/>
      <sz val="18"/>
      <color theme="1"/>
      <name val="Calibri"/>
      <family val="2"/>
    </font>
    <font>
      <sz val="11"/>
      <color rgb="FF000000"/>
      <name val="Times New Roman"/>
      <family val="1"/>
    </font>
    <font>
      <sz val="18"/>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theme="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border>
    <border>
      <left style="thin"/>
      <right style="thin"/>
      <top/>
      <bottom/>
    </border>
    <border>
      <left style="thin"/>
      <right style="thin"/>
      <top/>
      <bottom style="medium"/>
    </border>
    <border>
      <left style="thin"/>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28"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26" borderId="1" applyNumberFormat="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cellStyleXfs>
  <cellXfs count="178">
    <xf numFmtId="0" fontId="0" fillId="0" borderId="0" xfId="0" applyAlignment="1">
      <alignment/>
    </xf>
    <xf numFmtId="0" fontId="5" fillId="0" borderId="0" xfId="0" applyFont="1" applyAlignment="1">
      <alignment horizontal="center" vertical="center" wrapText="1"/>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vertical="center"/>
    </xf>
    <xf numFmtId="0" fontId="3" fillId="3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0" xfId="0" applyFont="1" applyAlignment="1">
      <alignment/>
    </xf>
    <xf numFmtId="0" fontId="5" fillId="0" borderId="12" xfId="0" applyFont="1" applyBorder="1" applyAlignment="1">
      <alignment/>
    </xf>
    <xf numFmtId="0" fontId="3" fillId="34" borderId="13"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4" xfId="0" applyFont="1" applyBorder="1" applyAlignment="1">
      <alignment/>
    </xf>
    <xf numFmtId="0" fontId="5" fillId="0" borderId="0" xfId="0" applyFont="1" applyAlignment="1">
      <alignment vertical="center"/>
    </xf>
    <xf numFmtId="0" fontId="5" fillId="33"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3" fillId="0" borderId="0" xfId="0" applyFont="1" applyAlignment="1">
      <alignment vertical="center"/>
    </xf>
    <xf numFmtId="0" fontId="3" fillId="37" borderId="11"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1" fontId="6"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9" fontId="3" fillId="0" borderId="0" xfId="0" applyNumberFormat="1" applyFont="1" applyBorder="1" applyAlignment="1">
      <alignment horizontal="left" vertical="center" wrapText="1"/>
    </xf>
    <xf numFmtId="9" fontId="10" fillId="0" borderId="0" xfId="54" applyFont="1" applyBorder="1" applyAlignment="1">
      <alignment horizontal="center" vertical="center" wrapText="1"/>
    </xf>
    <xf numFmtId="0" fontId="5" fillId="0" borderId="0" xfId="0" applyFont="1" applyBorder="1" applyAlignment="1">
      <alignment/>
    </xf>
    <xf numFmtId="9" fontId="11" fillId="0" borderId="0" xfId="54" applyFont="1" applyBorder="1" applyAlignment="1">
      <alignment horizontal="left" vertical="center" wrapText="1"/>
    </xf>
    <xf numFmtId="9" fontId="12" fillId="0" borderId="0" xfId="54"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Fill="1" applyBorder="1" applyAlignment="1">
      <alignment horizontal="center" vertical="center" wrapText="1"/>
    </xf>
    <xf numFmtId="9" fontId="3" fillId="0" borderId="0" xfId="54" applyFont="1" applyBorder="1" applyAlignment="1">
      <alignment horizontal="center" vertical="center" wrapText="1"/>
    </xf>
    <xf numFmtId="0" fontId="4" fillId="25" borderId="15" xfId="0" applyFont="1" applyFill="1" applyBorder="1" applyAlignment="1">
      <alignment/>
    </xf>
    <xf numFmtId="0" fontId="13" fillId="0" borderId="0" xfId="0" applyFont="1" applyBorder="1" applyAlignment="1">
      <alignment/>
    </xf>
    <xf numFmtId="0" fontId="5"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0" fontId="67" fillId="32" borderId="11"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4" borderId="11" xfId="0" applyFont="1" applyFill="1" applyBorder="1" applyAlignment="1">
      <alignment horizontal="center" vertical="center" wrapText="1"/>
    </xf>
    <xf numFmtId="0" fontId="68" fillId="38" borderId="11" xfId="0" applyFont="1" applyFill="1" applyBorder="1" applyAlignment="1">
      <alignment vertical="top" wrapText="1"/>
    </xf>
    <xf numFmtId="0" fontId="68" fillId="38" borderId="11" xfId="0" applyFont="1" applyFill="1" applyBorder="1" applyAlignment="1">
      <alignment/>
    </xf>
    <xf numFmtId="0" fontId="67" fillId="33" borderId="13" xfId="0" applyFont="1" applyFill="1" applyBorder="1" applyAlignment="1">
      <alignment horizontal="center" vertical="center" wrapText="1"/>
    </xf>
    <xf numFmtId="0" fontId="67" fillId="18" borderId="11" xfId="0" applyFont="1" applyFill="1" applyBorder="1" applyAlignment="1">
      <alignment horizontal="center" vertical="center" wrapText="1"/>
    </xf>
    <xf numFmtId="0" fontId="67" fillId="35" borderId="11" xfId="0" applyFont="1" applyFill="1" applyBorder="1" applyAlignment="1">
      <alignment horizontal="center" vertical="center" wrapText="1"/>
    </xf>
    <xf numFmtId="0" fontId="4" fillId="25" borderId="11" xfId="0" applyFont="1" applyFill="1" applyBorder="1" applyAlignment="1">
      <alignment/>
    </xf>
    <xf numFmtId="0" fontId="4" fillId="25" borderId="11" xfId="0" applyFont="1" applyFill="1" applyBorder="1" applyAlignment="1">
      <alignment wrapText="1"/>
    </xf>
    <xf numFmtId="0" fontId="2" fillId="38" borderId="11" xfId="0" applyFont="1" applyFill="1" applyBorder="1" applyAlignment="1">
      <alignment/>
    </xf>
    <xf numFmtId="0" fontId="3" fillId="38" borderId="10" xfId="0" applyFont="1" applyFill="1" applyBorder="1" applyAlignment="1">
      <alignment horizontal="center" vertical="center" wrapText="1"/>
    </xf>
    <xf numFmtId="0" fontId="5" fillId="38" borderId="11" xfId="0" applyFont="1" applyFill="1" applyBorder="1" applyAlignment="1">
      <alignment vertical="center"/>
    </xf>
    <xf numFmtId="0" fontId="2" fillId="38" borderId="11" xfId="0" applyFont="1" applyFill="1" applyBorder="1" applyAlignment="1">
      <alignment vertical="center" wrapText="1"/>
    </xf>
    <xf numFmtId="0" fontId="5" fillId="38" borderId="11" xfId="0" applyFont="1" applyFill="1" applyBorder="1" applyAlignment="1">
      <alignment horizontal="center" vertical="center"/>
    </xf>
    <xf numFmtId="0" fontId="3" fillId="38" borderId="11" xfId="0" applyFont="1" applyFill="1" applyBorder="1" applyAlignment="1">
      <alignment horizontal="center" vertical="center" wrapText="1"/>
    </xf>
    <xf numFmtId="0" fontId="68" fillId="38" borderId="11" xfId="0" applyFont="1" applyFill="1" applyBorder="1" applyAlignment="1">
      <alignment vertical="center" wrapText="1"/>
    </xf>
    <xf numFmtId="0" fontId="5" fillId="38" borderId="11" xfId="0" applyFont="1" applyFill="1" applyBorder="1" applyAlignment="1">
      <alignment horizontal="right" vertical="center"/>
    </xf>
    <xf numFmtId="0" fontId="67" fillId="38" borderId="11" xfId="0" applyFont="1" applyFill="1" applyBorder="1" applyAlignment="1">
      <alignment horizontal="center" vertical="center" wrapText="1"/>
    </xf>
    <xf numFmtId="0" fontId="5" fillId="38" borderId="13" xfId="0" applyFont="1" applyFill="1" applyBorder="1" applyAlignment="1">
      <alignment horizontal="right" vertical="center" wrapText="1"/>
    </xf>
    <xf numFmtId="0" fontId="2" fillId="38" borderId="16" xfId="0" applyFont="1" applyFill="1" applyBorder="1" applyAlignment="1">
      <alignment vertical="center" wrapText="1"/>
    </xf>
    <xf numFmtId="0" fontId="5" fillId="38" borderId="11" xfId="0" applyFont="1" applyFill="1" applyBorder="1" applyAlignment="1">
      <alignment horizontal="center" vertical="center" wrapText="1"/>
    </xf>
    <xf numFmtId="0" fontId="2" fillId="38" borderId="16" xfId="0" applyFont="1" applyFill="1" applyBorder="1" applyAlignment="1">
      <alignment/>
    </xf>
    <xf numFmtId="0" fontId="2" fillId="38" borderId="17" xfId="0" applyFont="1" applyFill="1" applyBorder="1" applyAlignment="1">
      <alignment vertical="center" wrapText="1"/>
    </xf>
    <xf numFmtId="0" fontId="3" fillId="38" borderId="13" xfId="0" applyFont="1" applyFill="1" applyBorder="1" applyAlignment="1">
      <alignment horizontal="center" vertical="center" wrapText="1"/>
    </xf>
    <xf numFmtId="0" fontId="5" fillId="38" borderId="11" xfId="0" applyFont="1" applyFill="1" applyBorder="1" applyAlignment="1">
      <alignment horizontal="right" vertical="center" wrapText="1"/>
    </xf>
    <xf numFmtId="0" fontId="2" fillId="38" borderId="11" xfId="0" applyFont="1" applyFill="1" applyBorder="1" applyAlignment="1">
      <alignment wrapText="1"/>
    </xf>
    <xf numFmtId="0" fontId="5" fillId="38" borderId="0" xfId="0" applyFont="1" applyFill="1" applyAlignment="1">
      <alignment horizontal="center" vertical="center"/>
    </xf>
    <xf numFmtId="0" fontId="5" fillId="38" borderId="11" xfId="0" applyFont="1" applyFill="1" applyBorder="1" applyAlignment="1">
      <alignment horizontal="center" vertical="center" wrapText="1"/>
    </xf>
    <xf numFmtId="0" fontId="68" fillId="38" borderId="11" xfId="0" applyFont="1" applyFill="1" applyBorder="1" applyAlignment="1">
      <alignment wrapText="1"/>
    </xf>
    <xf numFmtId="0" fontId="68" fillId="38" borderId="11" xfId="0" applyFont="1" applyFill="1" applyBorder="1" applyAlignment="1">
      <alignment vertical="center"/>
    </xf>
    <xf numFmtId="0" fontId="2" fillId="38" borderId="14" xfId="0" applyFont="1" applyFill="1" applyBorder="1" applyAlignment="1">
      <alignment/>
    </xf>
    <xf numFmtId="0" fontId="2" fillId="38" borderId="15" xfId="0" applyFont="1" applyFill="1" applyBorder="1" applyAlignment="1">
      <alignment/>
    </xf>
    <xf numFmtId="0" fontId="2" fillId="38" borderId="11" xfId="0" applyFont="1" applyFill="1" applyBorder="1" applyAlignment="1">
      <alignment/>
    </xf>
    <xf numFmtId="0" fontId="3" fillId="38" borderId="11" xfId="0" applyFont="1" applyFill="1" applyBorder="1" applyAlignment="1">
      <alignment horizontal="center" vertical="center"/>
    </xf>
    <xf numFmtId="0" fontId="15" fillId="38" borderId="0" xfId="0" applyFont="1" applyFill="1" applyBorder="1" applyAlignment="1">
      <alignment/>
    </xf>
    <xf numFmtId="0" fontId="17" fillId="38" borderId="18" xfId="0" applyFont="1" applyFill="1" applyBorder="1" applyAlignment="1">
      <alignment vertical="center"/>
    </xf>
    <xf numFmtId="0" fontId="18" fillId="0" borderId="0" xfId="0" applyFont="1" applyAlignment="1">
      <alignment/>
    </xf>
    <xf numFmtId="0" fontId="17" fillId="38" borderId="0" xfId="0" applyFont="1" applyFill="1" applyBorder="1" applyAlignment="1">
      <alignment vertical="center"/>
    </xf>
    <xf numFmtId="0" fontId="18" fillId="38" borderId="0" xfId="0" applyFont="1" applyFill="1" applyBorder="1" applyAlignment="1">
      <alignment horizontal="left" vertical="center"/>
    </xf>
    <xf numFmtId="0" fontId="3" fillId="38" borderId="13"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67" fillId="2" borderId="13" xfId="0" applyFont="1" applyFill="1" applyBorder="1" applyAlignment="1">
      <alignment horizontal="center" vertical="center" wrapText="1"/>
    </xf>
    <xf numFmtId="0" fontId="18" fillId="38" borderId="18" xfId="0" applyFont="1" applyFill="1" applyBorder="1" applyAlignment="1">
      <alignment vertical="center"/>
    </xf>
    <xf numFmtId="0" fontId="18" fillId="38" borderId="18" xfId="0" applyFont="1" applyFill="1" applyBorder="1" applyAlignment="1">
      <alignment horizontal="left" vertical="center"/>
    </xf>
    <xf numFmtId="0" fontId="18" fillId="38" borderId="19" xfId="0" applyFont="1" applyFill="1" applyBorder="1" applyAlignment="1">
      <alignment horizontal="left" vertical="center"/>
    </xf>
    <xf numFmtId="0" fontId="25" fillId="38" borderId="0" xfId="0" applyFont="1" applyFill="1" applyBorder="1" applyAlignment="1">
      <alignment vertical="center"/>
    </xf>
    <xf numFmtId="0" fontId="21" fillId="38" borderId="0" xfId="0" applyFont="1" applyFill="1" applyBorder="1" applyAlignment="1">
      <alignment vertical="center"/>
    </xf>
    <xf numFmtId="0" fontId="21" fillId="38" borderId="0" xfId="0" applyFont="1" applyFill="1" applyBorder="1" applyAlignment="1">
      <alignment horizontal="left" vertical="center"/>
    </xf>
    <xf numFmtId="0" fontId="27" fillId="0" borderId="0" xfId="0" applyFont="1" applyAlignment="1">
      <alignment/>
    </xf>
    <xf numFmtId="0" fontId="69" fillId="0" borderId="20" xfId="0" applyFont="1" applyBorder="1" applyAlignment="1">
      <alignment horizontal="right" vertical="center" wrapText="1"/>
    </xf>
    <xf numFmtId="0" fontId="28" fillId="0" borderId="21" xfId="0" applyFont="1" applyBorder="1" applyAlignment="1">
      <alignment horizontal="right" vertical="center" wrapText="1"/>
    </xf>
    <xf numFmtId="0" fontId="67" fillId="32" borderId="13" xfId="0" applyFont="1" applyFill="1" applyBorder="1" applyAlignment="1">
      <alignment horizontal="center" vertical="center" wrapText="1"/>
    </xf>
    <xf numFmtId="0" fontId="70" fillId="2" borderId="13" xfId="0" applyFont="1" applyFill="1" applyBorder="1" applyAlignment="1">
      <alignment horizontal="center" vertical="center" wrapText="1"/>
    </xf>
    <xf numFmtId="0" fontId="67" fillId="34" borderId="13" xfId="0" applyFont="1" applyFill="1" applyBorder="1" applyAlignment="1">
      <alignment horizontal="center" vertical="center" wrapText="1"/>
    </xf>
    <xf numFmtId="0" fontId="70" fillId="32" borderId="11"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19" fillId="38" borderId="11" xfId="0" applyFont="1" applyFill="1" applyBorder="1" applyAlignment="1">
      <alignment wrapText="1"/>
    </xf>
    <xf numFmtId="0" fontId="17" fillId="38" borderId="0" xfId="0" applyFont="1" applyFill="1" applyBorder="1" applyAlignment="1">
      <alignment horizontal="left" vertical="center"/>
    </xf>
    <xf numFmtId="0" fontId="17" fillId="38" borderId="0" xfId="0" applyFont="1" applyFill="1" applyAlignment="1">
      <alignment vertical="center"/>
    </xf>
    <xf numFmtId="0" fontId="22" fillId="38" borderId="0" xfId="0" applyFont="1" applyFill="1" applyAlignment="1">
      <alignment vertical="center"/>
    </xf>
    <xf numFmtId="0" fontId="3" fillId="38" borderId="11"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13" xfId="0" applyFont="1" applyFill="1" applyBorder="1" applyAlignment="1">
      <alignment horizontal="center" vertical="center" wrapText="1"/>
    </xf>
    <xf numFmtId="0" fontId="16" fillId="38" borderId="0" xfId="0" applyFont="1" applyFill="1" applyBorder="1" applyAlignment="1">
      <alignment horizontal="left" vertical="center" wrapText="1"/>
    </xf>
    <xf numFmtId="0" fontId="3" fillId="35"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8" borderId="11"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 fillId="38"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17" fillId="38" borderId="0" xfId="0" applyFont="1" applyFill="1" applyBorder="1" applyAlignment="1">
      <alignment horizontal="left" vertical="center" wrapText="1"/>
    </xf>
    <xf numFmtId="0" fontId="4" fillId="38" borderId="16" xfId="0" applyFont="1" applyFill="1" applyBorder="1" applyAlignment="1">
      <alignment horizontal="center"/>
    </xf>
    <xf numFmtId="0" fontId="4" fillId="38" borderId="14" xfId="0" applyFont="1" applyFill="1" applyBorder="1" applyAlignment="1">
      <alignment horizontal="center"/>
    </xf>
    <xf numFmtId="0" fontId="4" fillId="38" borderId="15" xfId="0" applyFont="1" applyFill="1" applyBorder="1" applyAlignment="1">
      <alignment horizontal="center"/>
    </xf>
    <xf numFmtId="0" fontId="23" fillId="38" borderId="0" xfId="0" applyFont="1" applyFill="1" applyAlignment="1">
      <alignment horizontal="left" vertical="center"/>
    </xf>
    <xf numFmtId="0" fontId="3" fillId="39" borderId="16" xfId="0" applyFont="1" applyFill="1" applyBorder="1" applyAlignment="1">
      <alignment horizontal="left" vertical="center"/>
    </xf>
    <xf numFmtId="0" fontId="5" fillId="39" borderId="14" xfId="0" applyFont="1" applyFill="1" applyBorder="1" applyAlignment="1">
      <alignment horizontal="left" vertical="center"/>
    </xf>
    <xf numFmtId="0" fontId="14" fillId="38" borderId="0" xfId="0" applyFont="1" applyFill="1" applyBorder="1" applyAlignment="1">
      <alignment horizontal="center"/>
    </xf>
    <xf numFmtId="0" fontId="15" fillId="38" borderId="0" xfId="0" applyFont="1" applyFill="1" applyBorder="1" applyAlignment="1">
      <alignment horizontal="center"/>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15" fillId="38" borderId="0" xfId="0" applyFont="1" applyFill="1" applyBorder="1" applyAlignment="1">
      <alignment horizontal="left" wrapText="1"/>
    </xf>
    <xf numFmtId="0" fontId="3" fillId="18" borderId="16"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5" xfId="0" applyFont="1" applyFill="1" applyBorder="1" applyAlignment="1">
      <alignment horizontal="center" vertical="center" wrapText="1"/>
    </xf>
    <xf numFmtId="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39" borderId="14" xfId="0" applyFont="1" applyFill="1" applyBorder="1" applyAlignment="1">
      <alignment horizontal="left" vertical="center"/>
    </xf>
    <xf numFmtId="0" fontId="3" fillId="39" borderId="25" xfId="0" applyFont="1" applyFill="1" applyBorder="1" applyAlignment="1">
      <alignment horizontal="left" vertical="center"/>
    </xf>
    <xf numFmtId="0" fontId="5" fillId="39" borderId="26" xfId="0" applyFont="1" applyFill="1" applyBorder="1" applyAlignment="1">
      <alignment horizontal="left" vertical="center"/>
    </xf>
    <xf numFmtId="0" fontId="3" fillId="38" borderId="16" xfId="0" applyFont="1" applyFill="1" applyBorder="1" applyAlignment="1">
      <alignment horizontal="center" vertical="center"/>
    </xf>
    <xf numFmtId="0" fontId="3" fillId="38" borderId="15" xfId="0" applyFont="1" applyFill="1" applyBorder="1" applyAlignment="1">
      <alignment horizontal="center" vertical="center"/>
    </xf>
    <xf numFmtId="0" fontId="3" fillId="38" borderId="16"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3" fillId="38" borderId="0" xfId="0" applyFont="1" applyFill="1" applyBorder="1" applyAlignment="1">
      <alignment horizontal="left" vertical="center" wrapText="1"/>
    </xf>
    <xf numFmtId="0" fontId="17" fillId="38" borderId="0" xfId="0" applyFont="1" applyFill="1" applyBorder="1" applyAlignment="1">
      <alignment horizontal="left" vertical="center"/>
    </xf>
    <xf numFmtId="0" fontId="5" fillId="38" borderId="13"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87"/>
  <sheetViews>
    <sheetView showGridLines="0" tabSelected="1" view="pageBreakPreview" zoomScale="60" zoomScaleNormal="50" zoomScalePageLayoutView="40" workbookViewId="0" topLeftCell="A1">
      <selection activeCell="B90" sqref="B90"/>
    </sheetView>
  </sheetViews>
  <sheetFormatPr defaultColWidth="9.140625" defaultRowHeight="32.25" customHeight="1"/>
  <cols>
    <col min="1" max="1" width="7.28125" style="2" customWidth="1"/>
    <col min="2" max="2" width="69.00390625" style="3" customWidth="1"/>
    <col min="3" max="3" width="34.140625" style="1" customWidth="1"/>
    <col min="4" max="4" width="7.57421875" style="34" customWidth="1"/>
    <col min="5" max="5" width="8.7109375" style="1" customWidth="1"/>
    <col min="6" max="6" width="8.140625" style="1" customWidth="1"/>
    <col min="7" max="9" width="7.57421875" style="1" customWidth="1"/>
    <col min="10" max="10" width="9.57421875" style="1" customWidth="1"/>
    <col min="11" max="11" width="7.57421875" style="1" customWidth="1"/>
    <col min="12" max="12" width="7.7109375" style="1" customWidth="1"/>
    <col min="13" max="13" width="7.28125" style="1" customWidth="1"/>
    <col min="14" max="14" width="9.8515625" style="1" customWidth="1"/>
    <col min="15" max="17" width="7.57421875" style="1" customWidth="1"/>
    <col min="18" max="18" width="9.00390625" style="1" customWidth="1"/>
    <col min="19" max="19" width="7.57421875" style="1" customWidth="1"/>
    <col min="20" max="20" width="8.28125" style="1" customWidth="1"/>
    <col min="21" max="21" width="7.421875" style="1" customWidth="1"/>
    <col min="22" max="22" width="9.57421875" style="1" customWidth="1"/>
    <col min="23" max="23" width="7.7109375" style="1" customWidth="1"/>
    <col min="24" max="24" width="8.00390625" style="1" customWidth="1"/>
    <col min="25" max="25" width="8.140625" style="1" customWidth="1"/>
    <col min="26" max="26" width="9.140625" style="1" customWidth="1"/>
    <col min="27" max="27" width="8.140625" style="1" customWidth="1"/>
    <col min="28" max="28" width="8.421875" style="1" customWidth="1"/>
    <col min="29" max="29" width="7.57421875" style="1" customWidth="1"/>
    <col min="30" max="30" width="10.00390625" style="1" customWidth="1"/>
    <col min="31" max="31" width="16.140625" style="1" customWidth="1"/>
    <col min="32" max="32" width="21.421875" style="1" customWidth="1"/>
    <col min="33" max="33" width="12.140625" style="1" customWidth="1"/>
    <col min="34" max="34" width="18.57421875" style="2" bestFit="1" customWidth="1"/>
    <col min="35" max="35" width="11.00390625" style="2" bestFit="1" customWidth="1"/>
    <col min="36" max="16384" width="9.140625" style="2" customWidth="1"/>
  </cols>
  <sheetData>
    <row r="1" spans="1:33" ht="62.25" customHeight="1">
      <c r="A1" s="151" t="s">
        <v>37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33" ht="30" customHeight="1">
      <c r="A2" s="94"/>
      <c r="B2" s="160" t="s">
        <v>42</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3" ht="37.5" customHeight="1">
      <c r="A3" s="123" t="s">
        <v>210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ht="22.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row>
    <row r="5" spans="1:33" ht="32.25" customHeight="1">
      <c r="A5" s="142"/>
      <c r="B5" s="142"/>
      <c r="C5" s="142"/>
      <c r="D5" s="142"/>
      <c r="E5" s="142"/>
      <c r="F5" s="142"/>
      <c r="G5" s="159" t="s">
        <v>3</v>
      </c>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1:33" ht="32.25" customHeight="1">
      <c r="A6" s="134" t="s">
        <v>0</v>
      </c>
      <c r="B6" s="136" t="s">
        <v>4</v>
      </c>
      <c r="C6" s="128" t="s">
        <v>1</v>
      </c>
      <c r="D6" s="159" t="s">
        <v>11</v>
      </c>
      <c r="E6" s="159"/>
      <c r="F6" s="159"/>
      <c r="G6" s="143" t="s">
        <v>5</v>
      </c>
      <c r="H6" s="143"/>
      <c r="I6" s="143"/>
      <c r="J6" s="143"/>
      <c r="K6" s="143"/>
      <c r="L6" s="143"/>
      <c r="M6" s="143"/>
      <c r="N6" s="143"/>
      <c r="O6" s="138" t="s">
        <v>6</v>
      </c>
      <c r="P6" s="138"/>
      <c r="Q6" s="138"/>
      <c r="R6" s="138"/>
      <c r="S6" s="138"/>
      <c r="T6" s="138"/>
      <c r="U6" s="138"/>
      <c r="V6" s="138"/>
      <c r="W6" s="124" t="s">
        <v>7</v>
      </c>
      <c r="X6" s="124"/>
      <c r="Y6" s="124"/>
      <c r="Z6" s="124"/>
      <c r="AA6" s="124"/>
      <c r="AB6" s="124"/>
      <c r="AC6" s="124"/>
      <c r="AD6" s="124"/>
      <c r="AE6" s="128" t="s">
        <v>8</v>
      </c>
      <c r="AF6" s="128" t="s">
        <v>29</v>
      </c>
      <c r="AG6" s="128" t="s">
        <v>9</v>
      </c>
    </row>
    <row r="7" spans="1:33" s="4" customFormat="1" ht="32.25" customHeight="1">
      <c r="A7" s="134"/>
      <c r="B7" s="136"/>
      <c r="C7" s="129"/>
      <c r="D7" s="159"/>
      <c r="E7" s="159"/>
      <c r="F7" s="159"/>
      <c r="G7" s="131" t="s">
        <v>14</v>
      </c>
      <c r="H7" s="132"/>
      <c r="I7" s="132"/>
      <c r="J7" s="133"/>
      <c r="K7" s="125" t="s">
        <v>15</v>
      </c>
      <c r="L7" s="126"/>
      <c r="M7" s="126"/>
      <c r="N7" s="127"/>
      <c r="O7" s="153" t="s">
        <v>16</v>
      </c>
      <c r="P7" s="154"/>
      <c r="Q7" s="154"/>
      <c r="R7" s="155"/>
      <c r="S7" s="156" t="s">
        <v>17</v>
      </c>
      <c r="T7" s="157"/>
      <c r="U7" s="157"/>
      <c r="V7" s="158"/>
      <c r="W7" s="161" t="s">
        <v>18</v>
      </c>
      <c r="X7" s="162"/>
      <c r="Y7" s="162"/>
      <c r="Z7" s="163"/>
      <c r="AA7" s="139" t="s">
        <v>19</v>
      </c>
      <c r="AB7" s="140"/>
      <c r="AC7" s="140"/>
      <c r="AD7" s="141"/>
      <c r="AE7" s="129"/>
      <c r="AF7" s="129"/>
      <c r="AG7" s="129"/>
    </row>
    <row r="8" spans="1:33" s="4" customFormat="1" ht="32.25" customHeight="1" thickBot="1">
      <c r="A8" s="135"/>
      <c r="B8" s="137"/>
      <c r="C8" s="130"/>
      <c r="D8" s="70" t="s">
        <v>2</v>
      </c>
      <c r="E8" s="70" t="s">
        <v>21</v>
      </c>
      <c r="F8" s="70" t="s">
        <v>20</v>
      </c>
      <c r="G8" s="5" t="s">
        <v>25</v>
      </c>
      <c r="H8" s="5" t="s">
        <v>26</v>
      </c>
      <c r="I8" s="5" t="s">
        <v>27</v>
      </c>
      <c r="J8" s="5" t="s">
        <v>10</v>
      </c>
      <c r="K8" s="6" t="s">
        <v>25</v>
      </c>
      <c r="L8" s="6" t="s">
        <v>26</v>
      </c>
      <c r="M8" s="6" t="s">
        <v>27</v>
      </c>
      <c r="N8" s="6" t="s">
        <v>10</v>
      </c>
      <c r="O8" s="7" t="s">
        <v>25</v>
      </c>
      <c r="P8" s="7" t="s">
        <v>26</v>
      </c>
      <c r="Q8" s="7" t="s">
        <v>27</v>
      </c>
      <c r="R8" s="7" t="s">
        <v>10</v>
      </c>
      <c r="S8" s="8" t="s">
        <v>25</v>
      </c>
      <c r="T8" s="8" t="s">
        <v>26</v>
      </c>
      <c r="U8" s="8" t="s">
        <v>27</v>
      </c>
      <c r="V8" s="8" t="s">
        <v>10</v>
      </c>
      <c r="W8" s="9" t="s">
        <v>25</v>
      </c>
      <c r="X8" s="9" t="s">
        <v>26</v>
      </c>
      <c r="Y8" s="9" t="s">
        <v>27</v>
      </c>
      <c r="Z8" s="9" t="s">
        <v>10</v>
      </c>
      <c r="AA8" s="10" t="s">
        <v>25</v>
      </c>
      <c r="AB8" s="10" t="s">
        <v>26</v>
      </c>
      <c r="AC8" s="10" t="s">
        <v>27</v>
      </c>
      <c r="AD8" s="10" t="s">
        <v>10</v>
      </c>
      <c r="AE8" s="130"/>
      <c r="AF8" s="130"/>
      <c r="AG8" s="130"/>
    </row>
    <row r="9" spans="1:33" ht="32.25" customHeight="1">
      <c r="A9" s="168" t="s">
        <v>22</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row>
    <row r="10" spans="1:33" ht="46.5">
      <c r="A10" s="71">
        <v>1</v>
      </c>
      <c r="B10" s="72" t="s">
        <v>30</v>
      </c>
      <c r="C10" s="73" t="s">
        <v>113</v>
      </c>
      <c r="D10" s="74">
        <v>6</v>
      </c>
      <c r="E10" s="74" t="s">
        <v>188</v>
      </c>
      <c r="F10" s="74"/>
      <c r="G10" s="11"/>
      <c r="H10" s="11"/>
      <c r="I10" s="11"/>
      <c r="J10" s="12"/>
      <c r="K10" s="13"/>
      <c r="L10" s="13">
        <v>30</v>
      </c>
      <c r="M10" s="13"/>
      <c r="N10" s="13">
        <v>2</v>
      </c>
      <c r="O10" s="14"/>
      <c r="P10" s="14">
        <v>30</v>
      </c>
      <c r="Q10" s="14"/>
      <c r="R10" s="14">
        <v>2</v>
      </c>
      <c r="S10" s="15"/>
      <c r="T10" s="15">
        <v>30</v>
      </c>
      <c r="U10" s="15"/>
      <c r="V10" s="15">
        <v>2</v>
      </c>
      <c r="W10" s="16"/>
      <c r="X10" s="16">
        <v>30</v>
      </c>
      <c r="Y10" s="16"/>
      <c r="Z10" s="16">
        <v>2</v>
      </c>
      <c r="AA10" s="17"/>
      <c r="AB10" s="17"/>
      <c r="AC10" s="17"/>
      <c r="AD10" s="17">
        <v>1</v>
      </c>
      <c r="AE10" s="74">
        <f aca="true" t="shared" si="0" ref="AE10:AE18">SUM(G10:I10,K10:M10,O10:Q10,S10:U10,W10:Y10,AA10:AC10)</f>
        <v>120</v>
      </c>
      <c r="AF10" s="74">
        <f>AG10*25</f>
        <v>225</v>
      </c>
      <c r="AG10" s="100">
        <f>SUM(J10,N10,R10,V10,Z10,AD10)</f>
        <v>9</v>
      </c>
    </row>
    <row r="11" spans="1:33" ht="23.25">
      <c r="A11" s="71">
        <v>2</v>
      </c>
      <c r="B11" s="75" t="s">
        <v>31</v>
      </c>
      <c r="C11" s="73" t="s">
        <v>148</v>
      </c>
      <c r="D11" s="74"/>
      <c r="E11" s="74">
        <v>1.2</v>
      </c>
      <c r="F11" s="74"/>
      <c r="G11" s="11"/>
      <c r="H11" s="11">
        <v>30</v>
      </c>
      <c r="I11" s="11"/>
      <c r="J11" s="12">
        <v>1</v>
      </c>
      <c r="K11" s="13"/>
      <c r="L11" s="13">
        <v>30</v>
      </c>
      <c r="M11" s="13"/>
      <c r="N11" s="13">
        <v>1</v>
      </c>
      <c r="O11" s="14"/>
      <c r="P11" s="14"/>
      <c r="Q11" s="14"/>
      <c r="R11" s="14"/>
      <c r="S11" s="15"/>
      <c r="T11" s="15"/>
      <c r="U11" s="15"/>
      <c r="V11" s="15"/>
      <c r="W11" s="16"/>
      <c r="X11" s="16"/>
      <c r="Y11" s="16"/>
      <c r="Z11" s="16"/>
      <c r="AA11" s="17"/>
      <c r="AB11" s="17"/>
      <c r="AC11" s="17"/>
      <c r="AD11" s="17"/>
      <c r="AE11" s="74">
        <f t="shared" si="0"/>
        <v>60</v>
      </c>
      <c r="AF11" s="74">
        <v>60</v>
      </c>
      <c r="AG11" s="100">
        <f>SUM(J11,N11,R11,V11,Z11,AD11)</f>
        <v>2</v>
      </c>
    </row>
    <row r="12" spans="1:33" ht="23.25">
      <c r="A12" s="76">
        <v>3</v>
      </c>
      <c r="B12" s="75" t="s">
        <v>32</v>
      </c>
      <c r="C12" s="73" t="s">
        <v>114</v>
      </c>
      <c r="D12" s="74"/>
      <c r="E12" s="74">
        <v>1</v>
      </c>
      <c r="F12" s="74"/>
      <c r="G12" s="11"/>
      <c r="H12" s="11">
        <v>30</v>
      </c>
      <c r="I12" s="11"/>
      <c r="J12" s="11">
        <v>1</v>
      </c>
      <c r="K12" s="13"/>
      <c r="L12" s="13"/>
      <c r="M12" s="13"/>
      <c r="N12" s="13"/>
      <c r="O12" s="14"/>
      <c r="P12" s="14"/>
      <c r="Q12" s="14"/>
      <c r="R12" s="14"/>
      <c r="S12" s="15"/>
      <c r="T12" s="15"/>
      <c r="U12" s="15"/>
      <c r="V12" s="15"/>
      <c r="W12" s="16"/>
      <c r="X12" s="16"/>
      <c r="Y12" s="16"/>
      <c r="Z12" s="16"/>
      <c r="AA12" s="17"/>
      <c r="AB12" s="17"/>
      <c r="AC12" s="17"/>
      <c r="AD12" s="17"/>
      <c r="AE12" s="74">
        <f t="shared" si="0"/>
        <v>30</v>
      </c>
      <c r="AF12" s="74">
        <v>30</v>
      </c>
      <c r="AG12" s="100">
        <f>SUM(J12,N12,R12,V12,Z12,AD12)</f>
        <v>1</v>
      </c>
    </row>
    <row r="13" spans="1:33" ht="23.25">
      <c r="A13" s="76">
        <v>4</v>
      </c>
      <c r="B13" s="75" t="s">
        <v>33</v>
      </c>
      <c r="C13" s="73" t="s">
        <v>118</v>
      </c>
      <c r="D13" s="74"/>
      <c r="E13" s="77">
        <v>2</v>
      </c>
      <c r="F13" s="77"/>
      <c r="G13" s="58"/>
      <c r="H13" s="58"/>
      <c r="I13" s="58"/>
      <c r="J13" s="58"/>
      <c r="K13" s="59">
        <v>15</v>
      </c>
      <c r="L13" s="59"/>
      <c r="M13" s="59"/>
      <c r="N13" s="121">
        <v>1</v>
      </c>
      <c r="O13" s="60"/>
      <c r="P13" s="60"/>
      <c r="Q13" s="60"/>
      <c r="R13" s="60"/>
      <c r="S13" s="61"/>
      <c r="T13" s="15"/>
      <c r="U13" s="15"/>
      <c r="V13" s="15"/>
      <c r="W13" s="16"/>
      <c r="X13" s="16"/>
      <c r="Y13" s="16"/>
      <c r="Z13" s="16"/>
      <c r="AA13" s="17"/>
      <c r="AB13" s="17"/>
      <c r="AC13" s="17"/>
      <c r="AD13" s="17"/>
      <c r="AE13" s="74">
        <f t="shared" si="0"/>
        <v>15</v>
      </c>
      <c r="AF13" s="128">
        <v>30</v>
      </c>
      <c r="AG13" s="128">
        <v>1</v>
      </c>
    </row>
    <row r="14" spans="1:33" ht="23.25">
      <c r="A14" s="76">
        <v>5</v>
      </c>
      <c r="B14" s="75" t="s">
        <v>38</v>
      </c>
      <c r="C14" s="73" t="s">
        <v>119</v>
      </c>
      <c r="D14" s="74"/>
      <c r="E14" s="77">
        <v>2</v>
      </c>
      <c r="F14" s="77"/>
      <c r="G14" s="58"/>
      <c r="H14" s="58"/>
      <c r="I14" s="58"/>
      <c r="J14" s="58"/>
      <c r="K14" s="59">
        <v>15</v>
      </c>
      <c r="L14" s="59"/>
      <c r="M14" s="59"/>
      <c r="N14" s="122"/>
      <c r="O14" s="60"/>
      <c r="P14" s="60"/>
      <c r="Q14" s="60"/>
      <c r="R14" s="60"/>
      <c r="S14" s="61"/>
      <c r="T14" s="15"/>
      <c r="U14" s="15"/>
      <c r="V14" s="15"/>
      <c r="W14" s="16"/>
      <c r="X14" s="16"/>
      <c r="Y14" s="16"/>
      <c r="Z14" s="16"/>
      <c r="AA14" s="17"/>
      <c r="AB14" s="17"/>
      <c r="AC14" s="17"/>
      <c r="AD14" s="17"/>
      <c r="AE14" s="74">
        <f t="shared" si="0"/>
        <v>15</v>
      </c>
      <c r="AF14" s="177"/>
      <c r="AG14" s="174"/>
    </row>
    <row r="15" spans="1:33" ht="26.25">
      <c r="A15" s="76">
        <v>6</v>
      </c>
      <c r="B15" s="75" t="s">
        <v>194</v>
      </c>
      <c r="C15" s="73" t="s">
        <v>183</v>
      </c>
      <c r="D15" s="74"/>
      <c r="E15" s="77">
        <v>3</v>
      </c>
      <c r="F15" s="77"/>
      <c r="G15" s="58"/>
      <c r="H15" s="58"/>
      <c r="I15" s="58"/>
      <c r="J15" s="58"/>
      <c r="K15" s="59"/>
      <c r="L15" s="59"/>
      <c r="M15" s="59"/>
      <c r="N15" s="59"/>
      <c r="O15" s="60">
        <v>15</v>
      </c>
      <c r="P15" s="60">
        <v>30</v>
      </c>
      <c r="Q15" s="60"/>
      <c r="R15" s="60">
        <v>3</v>
      </c>
      <c r="S15" s="61"/>
      <c r="T15" s="15"/>
      <c r="U15" s="15"/>
      <c r="V15" s="15"/>
      <c r="W15" s="16"/>
      <c r="X15" s="16"/>
      <c r="Y15" s="16"/>
      <c r="Z15" s="16"/>
      <c r="AA15" s="17"/>
      <c r="AB15" s="17"/>
      <c r="AC15" s="17"/>
      <c r="AD15" s="17"/>
      <c r="AE15" s="77">
        <v>45</v>
      </c>
      <c r="AF15" s="77">
        <v>75</v>
      </c>
      <c r="AG15" s="100">
        <f>SUM(J15,N15,R15,V15,Z15,AD15)</f>
        <v>3</v>
      </c>
    </row>
    <row r="16" spans="1:33" ht="26.25">
      <c r="A16" s="76">
        <v>7</v>
      </c>
      <c r="B16" s="75" t="s">
        <v>195</v>
      </c>
      <c r="C16" s="73" t="s">
        <v>117</v>
      </c>
      <c r="D16" s="74"/>
      <c r="E16" s="77">
        <v>1</v>
      </c>
      <c r="F16" s="77"/>
      <c r="G16" s="58">
        <v>30</v>
      </c>
      <c r="H16" s="58"/>
      <c r="I16" s="58"/>
      <c r="J16" s="58">
        <v>2</v>
      </c>
      <c r="K16" s="59"/>
      <c r="L16" s="59"/>
      <c r="M16" s="59"/>
      <c r="N16" s="59"/>
      <c r="O16" s="60"/>
      <c r="P16" s="60"/>
      <c r="Q16" s="60"/>
      <c r="R16" s="60"/>
      <c r="S16" s="61"/>
      <c r="T16" s="15"/>
      <c r="U16" s="15"/>
      <c r="V16" s="15"/>
      <c r="W16" s="16"/>
      <c r="X16" s="16"/>
      <c r="Y16" s="16"/>
      <c r="Z16" s="16"/>
      <c r="AA16" s="17"/>
      <c r="AB16" s="17"/>
      <c r="AC16" s="17"/>
      <c r="AD16" s="17"/>
      <c r="AE16" s="77">
        <v>30</v>
      </c>
      <c r="AF16" s="77">
        <v>50</v>
      </c>
      <c r="AG16" s="100">
        <f>SUM(J16,N16,R16,V16,Z16,AD16)</f>
        <v>2</v>
      </c>
    </row>
    <row r="17" spans="1:33" ht="23.25">
      <c r="A17" s="71">
        <v>8</v>
      </c>
      <c r="B17" s="72" t="s">
        <v>39</v>
      </c>
      <c r="C17" s="73" t="s">
        <v>115</v>
      </c>
      <c r="D17" s="74"/>
      <c r="E17" s="77"/>
      <c r="F17" s="77">
        <v>1</v>
      </c>
      <c r="G17" s="58">
        <v>2</v>
      </c>
      <c r="H17" s="58"/>
      <c r="I17" s="58"/>
      <c r="J17" s="58"/>
      <c r="K17" s="59"/>
      <c r="L17" s="59"/>
      <c r="M17" s="59"/>
      <c r="N17" s="59"/>
      <c r="O17" s="60"/>
      <c r="P17" s="60"/>
      <c r="Q17" s="60"/>
      <c r="R17" s="60"/>
      <c r="S17" s="61"/>
      <c r="T17" s="15"/>
      <c r="U17" s="15"/>
      <c r="V17" s="15"/>
      <c r="W17" s="16"/>
      <c r="X17" s="16"/>
      <c r="Y17" s="16"/>
      <c r="Z17" s="16"/>
      <c r="AA17" s="17"/>
      <c r="AB17" s="17"/>
      <c r="AC17" s="17"/>
      <c r="AD17" s="17"/>
      <c r="AE17" s="74">
        <f t="shared" si="0"/>
        <v>2</v>
      </c>
      <c r="AF17" s="74">
        <v>2</v>
      </c>
      <c r="AG17" s="74">
        <f>SUM(J17,N17,R17,V17,Z17,AD17)</f>
        <v>0</v>
      </c>
    </row>
    <row r="18" spans="1:33" ht="23.25">
      <c r="A18" s="71">
        <v>9</v>
      </c>
      <c r="B18" s="72" t="s">
        <v>34</v>
      </c>
      <c r="C18" s="73" t="s">
        <v>116</v>
      </c>
      <c r="D18" s="74"/>
      <c r="E18" s="74"/>
      <c r="F18" s="74">
        <v>1</v>
      </c>
      <c r="G18" s="11">
        <v>2</v>
      </c>
      <c r="H18" s="11"/>
      <c r="I18" s="11"/>
      <c r="J18" s="11"/>
      <c r="K18" s="13"/>
      <c r="L18" s="13"/>
      <c r="M18" s="13"/>
      <c r="N18" s="13"/>
      <c r="O18" s="14"/>
      <c r="P18" s="14"/>
      <c r="Q18" s="14"/>
      <c r="R18" s="14"/>
      <c r="S18" s="15"/>
      <c r="T18" s="15"/>
      <c r="U18" s="15"/>
      <c r="V18" s="15"/>
      <c r="W18" s="16"/>
      <c r="X18" s="16"/>
      <c r="Y18" s="16"/>
      <c r="Z18" s="16"/>
      <c r="AA18" s="17"/>
      <c r="AB18" s="17"/>
      <c r="AC18" s="17"/>
      <c r="AD18" s="17"/>
      <c r="AE18" s="74">
        <f t="shared" si="0"/>
        <v>2</v>
      </c>
      <c r="AF18" s="74">
        <v>2</v>
      </c>
      <c r="AG18" s="74">
        <f>SUM(J18,N18,R18,V18,Z18,AD18)</f>
        <v>0</v>
      </c>
    </row>
    <row r="19" spans="1:39" s="19" customFormat="1" ht="32.25" customHeight="1">
      <c r="A19" s="170" t="s">
        <v>12</v>
      </c>
      <c r="B19" s="171"/>
      <c r="C19" s="74"/>
      <c r="D19" s="74"/>
      <c r="E19" s="74"/>
      <c r="F19" s="74"/>
      <c r="G19" s="18">
        <f>SUM(G10:G18)</f>
        <v>34</v>
      </c>
      <c r="H19" s="18">
        <f aca="true" t="shared" si="1" ref="H19:AG19">SUM(H10:H18)</f>
        <v>60</v>
      </c>
      <c r="I19" s="18">
        <f t="shared" si="1"/>
        <v>0</v>
      </c>
      <c r="J19" s="18">
        <f t="shared" si="1"/>
        <v>4</v>
      </c>
      <c r="K19" s="18">
        <f t="shared" si="1"/>
        <v>30</v>
      </c>
      <c r="L19" s="18">
        <f t="shared" si="1"/>
        <v>60</v>
      </c>
      <c r="M19" s="18">
        <f t="shared" si="1"/>
        <v>0</v>
      </c>
      <c r="N19" s="18">
        <f t="shared" si="1"/>
        <v>4</v>
      </c>
      <c r="O19" s="18">
        <f t="shared" si="1"/>
        <v>15</v>
      </c>
      <c r="P19" s="18">
        <f t="shared" si="1"/>
        <v>60</v>
      </c>
      <c r="Q19" s="18">
        <f t="shared" si="1"/>
        <v>0</v>
      </c>
      <c r="R19" s="18">
        <f t="shared" si="1"/>
        <v>5</v>
      </c>
      <c r="S19" s="18">
        <f t="shared" si="1"/>
        <v>0</v>
      </c>
      <c r="T19" s="18">
        <f t="shared" si="1"/>
        <v>30</v>
      </c>
      <c r="U19" s="18">
        <f t="shared" si="1"/>
        <v>0</v>
      </c>
      <c r="V19" s="18">
        <f t="shared" si="1"/>
        <v>2</v>
      </c>
      <c r="W19" s="18">
        <f t="shared" si="1"/>
        <v>0</v>
      </c>
      <c r="X19" s="18">
        <f t="shared" si="1"/>
        <v>30</v>
      </c>
      <c r="Y19" s="18">
        <f t="shared" si="1"/>
        <v>0</v>
      </c>
      <c r="Z19" s="18">
        <f t="shared" si="1"/>
        <v>2</v>
      </c>
      <c r="AA19" s="18">
        <f t="shared" si="1"/>
        <v>0</v>
      </c>
      <c r="AB19" s="18">
        <f t="shared" si="1"/>
        <v>0</v>
      </c>
      <c r="AC19" s="18">
        <f t="shared" si="1"/>
        <v>0</v>
      </c>
      <c r="AD19" s="18">
        <f t="shared" si="1"/>
        <v>1</v>
      </c>
      <c r="AE19" s="18">
        <f t="shared" si="1"/>
        <v>319</v>
      </c>
      <c r="AF19" s="18">
        <f t="shared" si="1"/>
        <v>474</v>
      </c>
      <c r="AG19" s="18">
        <f t="shared" si="1"/>
        <v>18</v>
      </c>
      <c r="AH19" s="2"/>
      <c r="AI19" s="2"/>
      <c r="AK19" s="2"/>
      <c r="AL19" s="2"/>
      <c r="AM19" s="2"/>
    </row>
    <row r="20" spans="1:33" ht="32.25" customHeight="1">
      <c r="A20" s="149" t="s">
        <v>23</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row>
    <row r="21" spans="1:33" ht="23.25">
      <c r="A21" s="78">
        <v>1</v>
      </c>
      <c r="B21" s="79" t="s">
        <v>43</v>
      </c>
      <c r="C21" s="73" t="s">
        <v>130</v>
      </c>
      <c r="D21" s="74">
        <v>3</v>
      </c>
      <c r="E21" s="74">
        <v>3</v>
      </c>
      <c r="F21" s="100">
        <v>3</v>
      </c>
      <c r="G21" s="58"/>
      <c r="H21" s="58"/>
      <c r="I21" s="58"/>
      <c r="J21" s="58"/>
      <c r="K21" s="59"/>
      <c r="L21" s="59"/>
      <c r="M21" s="59"/>
      <c r="N21" s="59"/>
      <c r="O21" s="60">
        <v>15</v>
      </c>
      <c r="P21" s="60">
        <v>30</v>
      </c>
      <c r="Q21" s="60"/>
      <c r="R21" s="60">
        <v>3</v>
      </c>
      <c r="S21" s="61"/>
      <c r="T21" s="61"/>
      <c r="U21" s="61"/>
      <c r="V21" s="15"/>
      <c r="W21" s="16"/>
      <c r="X21" s="16"/>
      <c r="Y21" s="16"/>
      <c r="Z21" s="16"/>
      <c r="AA21" s="17"/>
      <c r="AB21" s="17"/>
      <c r="AC21" s="17"/>
      <c r="AD21" s="17"/>
      <c r="AE21" s="74">
        <v>45</v>
      </c>
      <c r="AF21" s="74">
        <v>100</v>
      </c>
      <c r="AG21" s="100">
        <f aca="true" t="shared" si="2" ref="AG21:AG51">SUM(J21,N21,R21,V21,Z21,AD21)</f>
        <v>3</v>
      </c>
    </row>
    <row r="22" spans="1:33" ht="23.25">
      <c r="A22" s="78">
        <v>2</v>
      </c>
      <c r="B22" s="79" t="s">
        <v>44</v>
      </c>
      <c r="C22" s="73" t="s">
        <v>120</v>
      </c>
      <c r="D22" s="74">
        <v>2</v>
      </c>
      <c r="E22" s="74">
        <v>2</v>
      </c>
      <c r="F22" s="100">
        <v>2</v>
      </c>
      <c r="G22" s="58"/>
      <c r="H22" s="58"/>
      <c r="I22" s="58"/>
      <c r="J22" s="58"/>
      <c r="K22" s="59">
        <v>15</v>
      </c>
      <c r="L22" s="59">
        <v>30</v>
      </c>
      <c r="M22" s="59"/>
      <c r="N22" s="59">
        <v>4</v>
      </c>
      <c r="O22" s="60"/>
      <c r="P22" s="60"/>
      <c r="Q22" s="60"/>
      <c r="R22" s="60"/>
      <c r="S22" s="61"/>
      <c r="T22" s="61"/>
      <c r="U22" s="61"/>
      <c r="V22" s="15"/>
      <c r="W22" s="16"/>
      <c r="X22" s="16"/>
      <c r="Y22" s="16"/>
      <c r="Z22" s="16"/>
      <c r="AA22" s="17"/>
      <c r="AB22" s="17"/>
      <c r="AC22" s="17"/>
      <c r="AD22" s="17"/>
      <c r="AE22" s="74">
        <v>45</v>
      </c>
      <c r="AF22" s="74">
        <v>100</v>
      </c>
      <c r="AG22" s="100">
        <f t="shared" si="2"/>
        <v>4</v>
      </c>
    </row>
    <row r="23" spans="1:33" ht="23.25">
      <c r="A23" s="78">
        <v>3</v>
      </c>
      <c r="B23" s="79" t="s">
        <v>45</v>
      </c>
      <c r="C23" s="73" t="s">
        <v>131</v>
      </c>
      <c r="D23" s="74"/>
      <c r="E23" s="74">
        <v>4</v>
      </c>
      <c r="F23" s="100">
        <v>4</v>
      </c>
      <c r="G23" s="58"/>
      <c r="H23" s="58"/>
      <c r="I23" s="58"/>
      <c r="J23" s="58"/>
      <c r="K23" s="59"/>
      <c r="L23" s="59"/>
      <c r="M23" s="59"/>
      <c r="N23" s="59"/>
      <c r="O23" s="60"/>
      <c r="P23" s="60"/>
      <c r="Q23" s="60"/>
      <c r="R23" s="60"/>
      <c r="S23" s="61">
        <v>15</v>
      </c>
      <c r="T23" s="61">
        <v>15</v>
      </c>
      <c r="U23" s="61"/>
      <c r="V23" s="15">
        <v>1</v>
      </c>
      <c r="W23" s="16"/>
      <c r="X23" s="16"/>
      <c r="Y23" s="16"/>
      <c r="Z23" s="16"/>
      <c r="AA23" s="17"/>
      <c r="AB23" s="17"/>
      <c r="AC23" s="17"/>
      <c r="AD23" s="17"/>
      <c r="AE23" s="74">
        <v>30</v>
      </c>
      <c r="AF23" s="74">
        <v>30</v>
      </c>
      <c r="AG23" s="100">
        <f t="shared" si="2"/>
        <v>1</v>
      </c>
    </row>
    <row r="24" spans="1:33" ht="23.25">
      <c r="A24" s="78">
        <v>4</v>
      </c>
      <c r="B24" s="79" t="s">
        <v>46</v>
      </c>
      <c r="C24" s="73" t="s">
        <v>121</v>
      </c>
      <c r="D24" s="74">
        <v>1</v>
      </c>
      <c r="E24" s="74">
        <v>1</v>
      </c>
      <c r="F24" s="100">
        <v>1</v>
      </c>
      <c r="G24" s="58">
        <v>15</v>
      </c>
      <c r="H24" s="58">
        <v>30</v>
      </c>
      <c r="I24" s="58"/>
      <c r="J24" s="58">
        <v>4</v>
      </c>
      <c r="K24" s="59"/>
      <c r="L24" s="59"/>
      <c r="M24" s="59"/>
      <c r="N24" s="59"/>
      <c r="O24" s="60"/>
      <c r="P24" s="60"/>
      <c r="Q24" s="60"/>
      <c r="R24" s="60"/>
      <c r="S24" s="61"/>
      <c r="T24" s="61"/>
      <c r="U24" s="61"/>
      <c r="V24" s="15"/>
      <c r="W24" s="16"/>
      <c r="X24" s="16"/>
      <c r="Y24" s="16"/>
      <c r="Z24" s="16"/>
      <c r="AA24" s="17"/>
      <c r="AB24" s="17"/>
      <c r="AC24" s="17"/>
      <c r="AD24" s="17"/>
      <c r="AE24" s="74">
        <v>45</v>
      </c>
      <c r="AF24" s="74">
        <v>100</v>
      </c>
      <c r="AG24" s="100">
        <f t="shared" si="2"/>
        <v>4</v>
      </c>
    </row>
    <row r="25" spans="1:33" ht="46.5">
      <c r="A25" s="78">
        <v>5</v>
      </c>
      <c r="B25" s="79" t="s">
        <v>197</v>
      </c>
      <c r="C25" s="73" t="s">
        <v>198</v>
      </c>
      <c r="D25" s="74"/>
      <c r="E25" s="74">
        <v>3</v>
      </c>
      <c r="F25" s="100">
        <v>3</v>
      </c>
      <c r="G25" s="58"/>
      <c r="H25" s="58"/>
      <c r="I25" s="58"/>
      <c r="J25" s="58"/>
      <c r="K25" s="59"/>
      <c r="L25" s="59"/>
      <c r="M25" s="59"/>
      <c r="N25" s="59"/>
      <c r="O25" s="60">
        <v>15</v>
      </c>
      <c r="P25" s="60">
        <v>30</v>
      </c>
      <c r="Q25" s="60"/>
      <c r="R25" s="60">
        <v>4</v>
      </c>
      <c r="S25" s="61"/>
      <c r="T25" s="61"/>
      <c r="U25" s="61"/>
      <c r="V25" s="15"/>
      <c r="W25" s="16"/>
      <c r="X25" s="16"/>
      <c r="Y25" s="16"/>
      <c r="Z25" s="16"/>
      <c r="AA25" s="17"/>
      <c r="AB25" s="17"/>
      <c r="AC25" s="17"/>
      <c r="AD25" s="17"/>
      <c r="AE25" s="74">
        <v>45</v>
      </c>
      <c r="AF25" s="74">
        <v>100</v>
      </c>
      <c r="AG25" s="100">
        <f t="shared" si="2"/>
        <v>4</v>
      </c>
    </row>
    <row r="26" spans="1:97" ht="23.25">
      <c r="A26" s="78">
        <v>6</v>
      </c>
      <c r="B26" s="79" t="s">
        <v>47</v>
      </c>
      <c r="C26" s="73" t="s">
        <v>122</v>
      </c>
      <c r="D26" s="74">
        <v>2</v>
      </c>
      <c r="E26" s="74">
        <v>2</v>
      </c>
      <c r="F26" s="100">
        <v>2</v>
      </c>
      <c r="G26" s="58"/>
      <c r="H26" s="58"/>
      <c r="I26" s="58"/>
      <c r="J26" s="58"/>
      <c r="K26" s="59">
        <v>15</v>
      </c>
      <c r="L26" s="59">
        <v>30</v>
      </c>
      <c r="M26" s="59"/>
      <c r="N26" s="59">
        <v>4</v>
      </c>
      <c r="O26" s="60"/>
      <c r="P26" s="60"/>
      <c r="Q26" s="60"/>
      <c r="R26" s="60"/>
      <c r="S26" s="61"/>
      <c r="T26" s="61"/>
      <c r="U26" s="61"/>
      <c r="V26" s="15"/>
      <c r="W26" s="16"/>
      <c r="X26" s="16"/>
      <c r="Y26" s="16"/>
      <c r="Z26" s="16"/>
      <c r="AA26" s="17"/>
      <c r="AB26" s="17"/>
      <c r="AC26" s="17"/>
      <c r="AD26" s="17"/>
      <c r="AE26" s="74">
        <v>45</v>
      </c>
      <c r="AF26" s="74">
        <v>100</v>
      </c>
      <c r="AG26" s="100">
        <f t="shared" si="2"/>
        <v>4</v>
      </c>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row>
    <row r="27" spans="1:97" ht="23.25">
      <c r="A27" s="78">
        <v>7</v>
      </c>
      <c r="B27" s="79" t="s">
        <v>48</v>
      </c>
      <c r="C27" s="73" t="s">
        <v>123</v>
      </c>
      <c r="D27" s="74">
        <v>2</v>
      </c>
      <c r="E27" s="74">
        <v>2</v>
      </c>
      <c r="F27" s="100">
        <v>2</v>
      </c>
      <c r="G27" s="58"/>
      <c r="H27" s="58"/>
      <c r="I27" s="58"/>
      <c r="J27" s="58"/>
      <c r="K27" s="59"/>
      <c r="L27" s="59"/>
      <c r="M27" s="59"/>
      <c r="N27" s="59"/>
      <c r="O27" s="60"/>
      <c r="P27" s="60"/>
      <c r="Q27" s="60"/>
      <c r="R27" s="60"/>
      <c r="S27" s="61">
        <v>15</v>
      </c>
      <c r="T27" s="61">
        <v>30</v>
      </c>
      <c r="U27" s="61"/>
      <c r="V27" s="15">
        <v>4</v>
      </c>
      <c r="W27" s="16"/>
      <c r="X27" s="16"/>
      <c r="Y27" s="16"/>
      <c r="Z27" s="16"/>
      <c r="AA27" s="17"/>
      <c r="AB27" s="17"/>
      <c r="AC27" s="17"/>
      <c r="AD27" s="17"/>
      <c r="AE27" s="74">
        <v>45</v>
      </c>
      <c r="AF27" s="74">
        <v>100</v>
      </c>
      <c r="AG27" s="100">
        <f t="shared" si="2"/>
        <v>4</v>
      </c>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row>
    <row r="28" spans="1:97" ht="23.25">
      <c r="A28" s="78">
        <v>8</v>
      </c>
      <c r="B28" s="79" t="s">
        <v>49</v>
      </c>
      <c r="C28" s="73" t="s">
        <v>132</v>
      </c>
      <c r="D28" s="74"/>
      <c r="E28" s="74">
        <v>1</v>
      </c>
      <c r="F28" s="100">
        <v>1</v>
      </c>
      <c r="G28" s="58">
        <v>15</v>
      </c>
      <c r="H28" s="58">
        <v>15</v>
      </c>
      <c r="I28" s="58"/>
      <c r="J28" s="58">
        <v>2</v>
      </c>
      <c r="K28" s="59"/>
      <c r="L28" s="59"/>
      <c r="M28" s="59"/>
      <c r="N28" s="59"/>
      <c r="O28" s="60"/>
      <c r="P28" s="60"/>
      <c r="Q28" s="60"/>
      <c r="R28" s="60"/>
      <c r="S28" s="61"/>
      <c r="T28" s="61"/>
      <c r="U28" s="61"/>
      <c r="V28" s="15"/>
      <c r="W28" s="16"/>
      <c r="X28" s="16"/>
      <c r="Y28" s="16"/>
      <c r="Z28" s="16"/>
      <c r="AA28" s="17"/>
      <c r="AB28" s="17"/>
      <c r="AC28" s="17"/>
      <c r="AD28" s="17"/>
      <c r="AE28" s="74">
        <v>30</v>
      </c>
      <c r="AF28" s="74">
        <v>30</v>
      </c>
      <c r="AG28" s="100">
        <f t="shared" si="2"/>
        <v>2</v>
      </c>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row>
    <row r="29" spans="1:97" s="20" customFormat="1" ht="23.25">
      <c r="A29" s="78">
        <v>9</v>
      </c>
      <c r="B29" s="81" t="s">
        <v>50</v>
      </c>
      <c r="C29" s="73" t="s">
        <v>124</v>
      </c>
      <c r="D29" s="74"/>
      <c r="E29" s="74">
        <v>1</v>
      </c>
      <c r="F29" s="100">
        <v>1</v>
      </c>
      <c r="G29" s="58">
        <v>15</v>
      </c>
      <c r="H29" s="58">
        <v>30</v>
      </c>
      <c r="I29" s="58"/>
      <c r="J29" s="58">
        <v>3</v>
      </c>
      <c r="K29" s="59"/>
      <c r="L29" s="59"/>
      <c r="M29" s="59"/>
      <c r="N29" s="59"/>
      <c r="O29" s="60"/>
      <c r="P29" s="60"/>
      <c r="Q29" s="60"/>
      <c r="R29" s="60"/>
      <c r="S29" s="61"/>
      <c r="T29" s="61"/>
      <c r="U29" s="61"/>
      <c r="V29" s="15"/>
      <c r="W29" s="16"/>
      <c r="X29" s="16"/>
      <c r="Y29" s="16"/>
      <c r="Z29" s="16"/>
      <c r="AA29" s="17"/>
      <c r="AB29" s="17"/>
      <c r="AC29" s="17"/>
      <c r="AD29" s="17"/>
      <c r="AE29" s="74">
        <v>45</v>
      </c>
      <c r="AF29" s="74">
        <v>75</v>
      </c>
      <c r="AG29" s="100">
        <f t="shared" si="2"/>
        <v>3</v>
      </c>
      <c r="AH29" s="2"/>
      <c r="AI29" s="2"/>
      <c r="AJ29" s="45"/>
      <c r="AK29" s="2"/>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row>
    <row r="30" spans="1:97" ht="23.25">
      <c r="A30" s="78">
        <v>10</v>
      </c>
      <c r="B30" s="82" t="s">
        <v>51</v>
      </c>
      <c r="C30" s="73" t="s">
        <v>125</v>
      </c>
      <c r="D30" s="83"/>
      <c r="E30" s="83">
        <v>1</v>
      </c>
      <c r="F30" s="99">
        <v>1</v>
      </c>
      <c r="G30" s="111">
        <v>15</v>
      </c>
      <c r="H30" s="111">
        <v>30</v>
      </c>
      <c r="I30" s="111"/>
      <c r="J30" s="111">
        <v>3</v>
      </c>
      <c r="K30" s="101"/>
      <c r="L30" s="112"/>
      <c r="M30" s="112"/>
      <c r="N30" s="112"/>
      <c r="O30" s="64"/>
      <c r="P30" s="64"/>
      <c r="Q30" s="64"/>
      <c r="R30" s="64"/>
      <c r="S30" s="113"/>
      <c r="T30" s="113"/>
      <c r="U30" s="113"/>
      <c r="V30" s="21"/>
      <c r="W30" s="22"/>
      <c r="X30" s="22"/>
      <c r="Y30" s="22"/>
      <c r="Z30" s="22"/>
      <c r="AA30" s="23"/>
      <c r="AB30" s="23"/>
      <c r="AC30" s="23"/>
      <c r="AD30" s="23"/>
      <c r="AE30" s="83">
        <v>45</v>
      </c>
      <c r="AF30" s="74">
        <v>75</v>
      </c>
      <c r="AG30" s="100">
        <f t="shared" si="2"/>
        <v>3</v>
      </c>
      <c r="AJ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row>
    <row r="31" spans="1:97" ht="23.25">
      <c r="A31" s="78">
        <v>11</v>
      </c>
      <c r="B31" s="79" t="s">
        <v>52</v>
      </c>
      <c r="C31" s="73" t="s">
        <v>126</v>
      </c>
      <c r="D31" s="74">
        <v>1</v>
      </c>
      <c r="E31" s="74">
        <v>1</v>
      </c>
      <c r="F31" s="100">
        <v>1</v>
      </c>
      <c r="G31" s="58">
        <v>15</v>
      </c>
      <c r="H31" s="58">
        <v>30</v>
      </c>
      <c r="I31" s="58"/>
      <c r="J31" s="58">
        <v>4</v>
      </c>
      <c r="K31" s="59"/>
      <c r="L31" s="59"/>
      <c r="M31" s="59"/>
      <c r="N31" s="59"/>
      <c r="O31" s="60"/>
      <c r="P31" s="60"/>
      <c r="Q31" s="60"/>
      <c r="R31" s="60"/>
      <c r="S31" s="61"/>
      <c r="T31" s="61"/>
      <c r="U31" s="61"/>
      <c r="V31" s="15"/>
      <c r="W31" s="16"/>
      <c r="X31" s="16"/>
      <c r="Y31" s="16"/>
      <c r="Z31" s="16"/>
      <c r="AA31" s="17"/>
      <c r="AB31" s="17"/>
      <c r="AC31" s="17"/>
      <c r="AD31" s="17"/>
      <c r="AE31" s="74">
        <v>45</v>
      </c>
      <c r="AF31" s="74">
        <v>100</v>
      </c>
      <c r="AG31" s="100">
        <f t="shared" si="2"/>
        <v>4</v>
      </c>
      <c r="AJ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row>
    <row r="32" spans="1:97" ht="23.25">
      <c r="A32" s="78">
        <v>12</v>
      </c>
      <c r="B32" s="79" t="s">
        <v>53</v>
      </c>
      <c r="C32" s="73" t="s">
        <v>133</v>
      </c>
      <c r="D32" s="74">
        <v>4</v>
      </c>
      <c r="E32" s="74">
        <v>4</v>
      </c>
      <c r="F32" s="100">
        <v>4</v>
      </c>
      <c r="G32" s="58"/>
      <c r="H32" s="58"/>
      <c r="I32" s="58"/>
      <c r="J32" s="58"/>
      <c r="K32" s="59"/>
      <c r="L32" s="59"/>
      <c r="M32" s="59"/>
      <c r="N32" s="59"/>
      <c r="O32" s="60"/>
      <c r="P32" s="60"/>
      <c r="Q32" s="60"/>
      <c r="R32" s="60"/>
      <c r="S32" s="61">
        <v>15</v>
      </c>
      <c r="T32" s="61">
        <v>30</v>
      </c>
      <c r="U32" s="61"/>
      <c r="V32" s="15">
        <v>3</v>
      </c>
      <c r="W32" s="16"/>
      <c r="X32" s="16"/>
      <c r="Y32" s="16"/>
      <c r="Z32" s="16"/>
      <c r="AA32" s="17"/>
      <c r="AB32" s="17"/>
      <c r="AC32" s="17"/>
      <c r="AD32" s="17"/>
      <c r="AE32" s="74">
        <v>45</v>
      </c>
      <c r="AF32" s="74">
        <v>75</v>
      </c>
      <c r="AG32" s="100">
        <f t="shared" si="2"/>
        <v>3</v>
      </c>
      <c r="AJ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row>
    <row r="33" spans="1:97" ht="23.25">
      <c r="A33" s="78">
        <v>13</v>
      </c>
      <c r="B33" s="79" t="s">
        <v>54</v>
      </c>
      <c r="C33" s="73" t="s">
        <v>134</v>
      </c>
      <c r="D33" s="74">
        <v>5</v>
      </c>
      <c r="E33" s="74">
        <v>5</v>
      </c>
      <c r="F33" s="100">
        <v>5</v>
      </c>
      <c r="G33" s="58"/>
      <c r="H33" s="58"/>
      <c r="I33" s="58"/>
      <c r="J33" s="58"/>
      <c r="K33" s="59"/>
      <c r="L33" s="59"/>
      <c r="M33" s="59"/>
      <c r="N33" s="59"/>
      <c r="O33" s="60"/>
      <c r="P33" s="60"/>
      <c r="Q33" s="60"/>
      <c r="R33" s="60"/>
      <c r="S33" s="61"/>
      <c r="T33" s="61"/>
      <c r="U33" s="61"/>
      <c r="V33" s="15"/>
      <c r="W33" s="16">
        <v>15</v>
      </c>
      <c r="X33" s="16">
        <v>30</v>
      </c>
      <c r="Y33" s="16"/>
      <c r="Z33" s="16">
        <v>4</v>
      </c>
      <c r="AA33" s="17"/>
      <c r="AB33" s="17"/>
      <c r="AC33" s="17"/>
      <c r="AD33" s="17"/>
      <c r="AE33" s="74">
        <v>45</v>
      </c>
      <c r="AF33" s="74">
        <v>100</v>
      </c>
      <c r="AG33" s="100">
        <f t="shared" si="2"/>
        <v>4</v>
      </c>
      <c r="AJ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row>
    <row r="34" spans="1:97" ht="23.25">
      <c r="A34" s="78">
        <v>14</v>
      </c>
      <c r="B34" s="79" t="s">
        <v>55</v>
      </c>
      <c r="C34" s="73" t="s">
        <v>135</v>
      </c>
      <c r="D34" s="74"/>
      <c r="E34" s="74">
        <v>5</v>
      </c>
      <c r="F34" s="100">
        <v>5</v>
      </c>
      <c r="G34" s="58"/>
      <c r="H34" s="58"/>
      <c r="I34" s="58"/>
      <c r="J34" s="58"/>
      <c r="K34" s="59"/>
      <c r="L34" s="59"/>
      <c r="M34" s="59"/>
      <c r="N34" s="59"/>
      <c r="O34" s="60"/>
      <c r="P34" s="60"/>
      <c r="Q34" s="60"/>
      <c r="R34" s="60"/>
      <c r="S34" s="61"/>
      <c r="T34" s="61"/>
      <c r="U34" s="61"/>
      <c r="V34" s="15"/>
      <c r="W34" s="16">
        <v>15</v>
      </c>
      <c r="X34" s="16">
        <v>30</v>
      </c>
      <c r="Y34" s="16"/>
      <c r="Z34" s="16">
        <v>4</v>
      </c>
      <c r="AA34" s="17"/>
      <c r="AB34" s="17"/>
      <c r="AC34" s="17"/>
      <c r="AD34" s="17"/>
      <c r="AE34" s="74">
        <v>45</v>
      </c>
      <c r="AF34" s="74">
        <v>100</v>
      </c>
      <c r="AG34" s="100">
        <f t="shared" si="2"/>
        <v>4</v>
      </c>
      <c r="AJ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row>
    <row r="35" spans="1:97" s="20" customFormat="1" ht="23.25">
      <c r="A35" s="84">
        <v>15</v>
      </c>
      <c r="B35" s="72" t="s">
        <v>56</v>
      </c>
      <c r="C35" s="73" t="s">
        <v>136</v>
      </c>
      <c r="D35" s="74">
        <v>2</v>
      </c>
      <c r="E35" s="74">
        <v>2</v>
      </c>
      <c r="F35" s="100">
        <v>2</v>
      </c>
      <c r="G35" s="58"/>
      <c r="H35" s="58"/>
      <c r="I35" s="58"/>
      <c r="J35" s="58"/>
      <c r="K35" s="59">
        <v>15</v>
      </c>
      <c r="L35" s="59">
        <v>30</v>
      </c>
      <c r="M35" s="59"/>
      <c r="N35" s="59">
        <v>4</v>
      </c>
      <c r="O35" s="60"/>
      <c r="P35" s="60"/>
      <c r="Q35" s="60"/>
      <c r="R35" s="60"/>
      <c r="S35" s="61"/>
      <c r="T35" s="61"/>
      <c r="U35" s="61"/>
      <c r="V35" s="15"/>
      <c r="W35" s="16"/>
      <c r="X35" s="16"/>
      <c r="Y35" s="16"/>
      <c r="Z35" s="16"/>
      <c r="AA35" s="17"/>
      <c r="AB35" s="17"/>
      <c r="AC35" s="17"/>
      <c r="AD35" s="17"/>
      <c r="AE35" s="74">
        <v>45</v>
      </c>
      <c r="AF35" s="74">
        <v>100</v>
      </c>
      <c r="AG35" s="100">
        <f t="shared" si="2"/>
        <v>4</v>
      </c>
      <c r="AH35" s="2"/>
      <c r="AI35" s="2"/>
      <c r="AJ35" s="45"/>
      <c r="AK35" s="2"/>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row>
    <row r="36" spans="1:97" s="26" customFormat="1" ht="23.25">
      <c r="A36" s="84">
        <v>16</v>
      </c>
      <c r="B36" s="72" t="s">
        <v>57</v>
      </c>
      <c r="C36" s="73" t="s">
        <v>137</v>
      </c>
      <c r="D36" s="74"/>
      <c r="E36" s="74">
        <v>6</v>
      </c>
      <c r="F36" s="100">
        <v>6</v>
      </c>
      <c r="G36" s="114"/>
      <c r="H36" s="114"/>
      <c r="I36" s="114"/>
      <c r="J36" s="114"/>
      <c r="K36" s="115"/>
      <c r="L36" s="115"/>
      <c r="M36" s="115"/>
      <c r="N36" s="115"/>
      <c r="O36" s="60"/>
      <c r="P36" s="60"/>
      <c r="Q36" s="60"/>
      <c r="R36" s="60"/>
      <c r="S36" s="61"/>
      <c r="T36" s="61"/>
      <c r="U36" s="61"/>
      <c r="V36" s="15"/>
      <c r="W36" s="16"/>
      <c r="X36" s="16"/>
      <c r="Y36" s="16"/>
      <c r="Z36" s="16"/>
      <c r="AA36" s="17">
        <v>15</v>
      </c>
      <c r="AB36" s="17">
        <v>15</v>
      </c>
      <c r="AC36" s="17"/>
      <c r="AD36" s="17">
        <v>3</v>
      </c>
      <c r="AE36" s="74">
        <v>30</v>
      </c>
      <c r="AF36" s="74">
        <v>75</v>
      </c>
      <c r="AG36" s="100">
        <f t="shared" si="2"/>
        <v>3</v>
      </c>
      <c r="AH36" s="2"/>
      <c r="AI36" s="2"/>
      <c r="AJ36" s="45"/>
      <c r="AK36" s="2"/>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row>
    <row r="37" spans="1:97" ht="23.25">
      <c r="A37" s="84">
        <v>17</v>
      </c>
      <c r="B37" s="79" t="s">
        <v>196</v>
      </c>
      <c r="C37" s="73" t="s">
        <v>199</v>
      </c>
      <c r="D37" s="83"/>
      <c r="E37" s="83">
        <v>2</v>
      </c>
      <c r="F37" s="99">
        <v>2</v>
      </c>
      <c r="G37" s="111"/>
      <c r="H37" s="111"/>
      <c r="I37" s="111"/>
      <c r="J37" s="111"/>
      <c r="K37" s="101">
        <v>15</v>
      </c>
      <c r="L37" s="101">
        <v>15</v>
      </c>
      <c r="M37" s="101"/>
      <c r="N37" s="101">
        <v>2</v>
      </c>
      <c r="O37" s="64"/>
      <c r="P37" s="64"/>
      <c r="Q37" s="64"/>
      <c r="R37" s="64"/>
      <c r="S37" s="61"/>
      <c r="T37" s="61"/>
      <c r="U37" s="61"/>
      <c r="V37" s="15"/>
      <c r="W37" s="22"/>
      <c r="X37" s="22"/>
      <c r="Y37" s="22"/>
      <c r="Z37" s="22"/>
      <c r="AA37" s="23"/>
      <c r="AB37" s="23"/>
      <c r="AC37" s="23"/>
      <c r="AD37" s="23"/>
      <c r="AE37" s="83">
        <v>30</v>
      </c>
      <c r="AF37" s="74">
        <v>50</v>
      </c>
      <c r="AG37" s="100">
        <f t="shared" si="2"/>
        <v>2</v>
      </c>
      <c r="AJ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row>
    <row r="38" spans="1:97" ht="23.25">
      <c r="A38" s="84">
        <v>18</v>
      </c>
      <c r="B38" s="72" t="s">
        <v>58</v>
      </c>
      <c r="C38" s="73" t="s">
        <v>145</v>
      </c>
      <c r="D38" s="74"/>
      <c r="E38" s="74">
        <v>4</v>
      </c>
      <c r="F38" s="100">
        <v>4</v>
      </c>
      <c r="G38" s="58"/>
      <c r="H38" s="58"/>
      <c r="I38" s="58"/>
      <c r="J38" s="58"/>
      <c r="K38" s="59"/>
      <c r="L38" s="59"/>
      <c r="M38" s="59"/>
      <c r="N38" s="59"/>
      <c r="O38" s="60">
        <v>15</v>
      </c>
      <c r="P38" s="60">
        <v>15</v>
      </c>
      <c r="Q38" s="60"/>
      <c r="R38" s="60">
        <v>2</v>
      </c>
      <c r="S38" s="113"/>
      <c r="T38" s="113"/>
      <c r="U38" s="113"/>
      <c r="V38" s="21"/>
      <c r="W38" s="16"/>
      <c r="X38" s="16"/>
      <c r="Y38" s="16"/>
      <c r="Z38" s="16"/>
      <c r="AA38" s="17"/>
      <c r="AB38" s="17"/>
      <c r="AC38" s="17"/>
      <c r="AD38" s="17"/>
      <c r="AE38" s="74">
        <v>30</v>
      </c>
      <c r="AF38" s="74">
        <v>50</v>
      </c>
      <c r="AG38" s="100">
        <f t="shared" si="2"/>
        <v>2</v>
      </c>
      <c r="AH38" s="27"/>
      <c r="AI38" s="27"/>
      <c r="AJ38" s="27"/>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row>
    <row r="39" spans="1:97" s="27" customFormat="1" ht="23.25">
      <c r="A39" s="84">
        <v>19</v>
      </c>
      <c r="B39" s="72" t="s">
        <v>59</v>
      </c>
      <c r="C39" s="73" t="s">
        <v>138</v>
      </c>
      <c r="D39" s="74"/>
      <c r="E39" s="74">
        <v>4</v>
      </c>
      <c r="F39" s="100">
        <v>4</v>
      </c>
      <c r="G39" s="58"/>
      <c r="H39" s="58"/>
      <c r="I39" s="58"/>
      <c r="J39" s="58"/>
      <c r="K39" s="59"/>
      <c r="L39" s="59"/>
      <c r="M39" s="59"/>
      <c r="N39" s="59"/>
      <c r="O39" s="60"/>
      <c r="P39" s="60"/>
      <c r="Q39" s="60"/>
      <c r="R39" s="60"/>
      <c r="S39" s="61">
        <v>15</v>
      </c>
      <c r="T39" s="61">
        <v>15</v>
      </c>
      <c r="U39" s="61"/>
      <c r="V39" s="15">
        <v>1</v>
      </c>
      <c r="W39" s="16"/>
      <c r="X39" s="16"/>
      <c r="Y39" s="16"/>
      <c r="Z39" s="16"/>
      <c r="AA39" s="17"/>
      <c r="AB39" s="17"/>
      <c r="AC39" s="17"/>
      <c r="AD39" s="17"/>
      <c r="AE39" s="74">
        <v>30</v>
      </c>
      <c r="AF39" s="74">
        <v>30</v>
      </c>
      <c r="AG39" s="100">
        <f t="shared" si="2"/>
        <v>1</v>
      </c>
      <c r="AH39" s="2"/>
      <c r="AI39" s="2"/>
      <c r="AJ39" s="2"/>
      <c r="AK39" s="2"/>
      <c r="AL39" s="45"/>
      <c r="AM39" s="45"/>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row>
    <row r="40" spans="1:97" s="27" customFormat="1" ht="23.25">
      <c r="A40" s="84">
        <v>20</v>
      </c>
      <c r="B40" s="72" t="s">
        <v>60</v>
      </c>
      <c r="C40" s="73" t="s">
        <v>139</v>
      </c>
      <c r="D40" s="74"/>
      <c r="E40" s="74">
        <v>5</v>
      </c>
      <c r="F40" s="100">
        <v>5</v>
      </c>
      <c r="G40" s="58"/>
      <c r="H40" s="58"/>
      <c r="I40" s="58"/>
      <c r="J40" s="58"/>
      <c r="K40" s="59"/>
      <c r="L40" s="59"/>
      <c r="M40" s="59"/>
      <c r="N40" s="59"/>
      <c r="O40" s="60"/>
      <c r="P40" s="60"/>
      <c r="Q40" s="60"/>
      <c r="R40" s="60"/>
      <c r="S40" s="113"/>
      <c r="T40" s="113"/>
      <c r="U40" s="113"/>
      <c r="V40" s="21"/>
      <c r="W40" s="16">
        <v>15</v>
      </c>
      <c r="X40" s="16">
        <v>15</v>
      </c>
      <c r="Y40" s="16"/>
      <c r="Z40" s="16">
        <v>4</v>
      </c>
      <c r="AA40" s="17"/>
      <c r="AB40" s="17"/>
      <c r="AC40" s="17"/>
      <c r="AD40" s="17"/>
      <c r="AE40" s="74">
        <v>30</v>
      </c>
      <c r="AF40" s="74">
        <v>100</v>
      </c>
      <c r="AG40" s="100">
        <f t="shared" si="2"/>
        <v>4</v>
      </c>
      <c r="AK40" s="2"/>
      <c r="AL40" s="45"/>
      <c r="AM40" s="45"/>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row>
    <row r="41" spans="1:97" s="27" customFormat="1" ht="23.25">
      <c r="A41" s="84">
        <v>21</v>
      </c>
      <c r="B41" s="72" t="s">
        <v>61</v>
      </c>
      <c r="C41" s="73" t="s">
        <v>140</v>
      </c>
      <c r="D41" s="74"/>
      <c r="E41" s="74">
        <v>6</v>
      </c>
      <c r="F41" s="100">
        <v>6</v>
      </c>
      <c r="G41" s="58"/>
      <c r="H41" s="58"/>
      <c r="I41" s="58"/>
      <c r="J41" s="58"/>
      <c r="K41" s="59"/>
      <c r="L41" s="59"/>
      <c r="M41" s="59"/>
      <c r="N41" s="59"/>
      <c r="O41" s="60"/>
      <c r="P41" s="60"/>
      <c r="Q41" s="60"/>
      <c r="R41" s="60"/>
      <c r="S41" s="113"/>
      <c r="T41" s="113"/>
      <c r="U41" s="113"/>
      <c r="V41" s="21"/>
      <c r="W41" s="16"/>
      <c r="X41" s="16"/>
      <c r="Y41" s="16"/>
      <c r="Z41" s="16"/>
      <c r="AA41" s="17">
        <v>15</v>
      </c>
      <c r="AB41" s="17">
        <v>30</v>
      </c>
      <c r="AC41" s="17"/>
      <c r="AD41" s="17">
        <v>3</v>
      </c>
      <c r="AE41" s="74">
        <v>45</v>
      </c>
      <c r="AF41" s="74">
        <v>75</v>
      </c>
      <c r="AG41" s="100">
        <f t="shared" si="2"/>
        <v>3</v>
      </c>
      <c r="AK41" s="2"/>
      <c r="AL41" s="45"/>
      <c r="AM41" s="45"/>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row>
    <row r="42" spans="1:97" s="27" customFormat="1" ht="23.25">
      <c r="A42" s="84">
        <v>22</v>
      </c>
      <c r="B42" s="85" t="s">
        <v>62</v>
      </c>
      <c r="C42" s="73" t="s">
        <v>141</v>
      </c>
      <c r="D42" s="74">
        <v>3</v>
      </c>
      <c r="E42" s="74">
        <v>3</v>
      </c>
      <c r="F42" s="100">
        <v>3</v>
      </c>
      <c r="G42" s="114"/>
      <c r="H42" s="114"/>
      <c r="I42" s="114"/>
      <c r="J42" s="114"/>
      <c r="K42" s="115"/>
      <c r="L42" s="115"/>
      <c r="M42" s="115"/>
      <c r="N42" s="115"/>
      <c r="O42" s="60"/>
      <c r="P42" s="60">
        <v>45</v>
      </c>
      <c r="Q42" s="60"/>
      <c r="R42" s="60">
        <v>4</v>
      </c>
      <c r="S42" s="61"/>
      <c r="T42" s="61"/>
      <c r="U42" s="61"/>
      <c r="V42" s="15"/>
      <c r="W42" s="16"/>
      <c r="X42" s="16"/>
      <c r="Y42" s="16"/>
      <c r="Z42" s="16"/>
      <c r="AA42" s="17"/>
      <c r="AB42" s="17"/>
      <c r="AC42" s="17"/>
      <c r="AD42" s="17"/>
      <c r="AE42" s="74">
        <v>45</v>
      </c>
      <c r="AF42" s="74">
        <v>100</v>
      </c>
      <c r="AG42" s="100">
        <f t="shared" si="2"/>
        <v>4</v>
      </c>
      <c r="AK42" s="2"/>
      <c r="AL42" s="45"/>
      <c r="AM42" s="45"/>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row>
    <row r="43" spans="1:39" s="27" customFormat="1" ht="23.25">
      <c r="A43" s="84">
        <v>23</v>
      </c>
      <c r="B43" s="72" t="s">
        <v>63</v>
      </c>
      <c r="C43" s="73" t="s">
        <v>179</v>
      </c>
      <c r="D43" s="74"/>
      <c r="E43" s="74">
        <v>6</v>
      </c>
      <c r="F43" s="100">
        <v>6</v>
      </c>
      <c r="G43" s="114"/>
      <c r="H43" s="114"/>
      <c r="I43" s="114"/>
      <c r="J43" s="114"/>
      <c r="K43" s="115"/>
      <c r="L43" s="115"/>
      <c r="M43" s="115"/>
      <c r="N43" s="115"/>
      <c r="O43" s="60"/>
      <c r="P43" s="60"/>
      <c r="Q43" s="60"/>
      <c r="R43" s="60"/>
      <c r="S43" s="61"/>
      <c r="T43" s="61"/>
      <c r="U43" s="61"/>
      <c r="V43" s="15"/>
      <c r="W43" s="16"/>
      <c r="X43" s="16"/>
      <c r="Y43" s="16"/>
      <c r="Z43" s="16"/>
      <c r="AA43" s="17">
        <v>15</v>
      </c>
      <c r="AB43" s="17">
        <v>30</v>
      </c>
      <c r="AC43" s="17"/>
      <c r="AD43" s="17">
        <v>3</v>
      </c>
      <c r="AE43" s="74">
        <v>45</v>
      </c>
      <c r="AF43" s="74">
        <v>75</v>
      </c>
      <c r="AG43" s="100">
        <f t="shared" si="2"/>
        <v>3</v>
      </c>
      <c r="AK43" s="2"/>
      <c r="AL43" s="2"/>
      <c r="AM43" s="2"/>
    </row>
    <row r="44" spans="1:39" s="27" customFormat="1" ht="23.25">
      <c r="A44" s="84">
        <v>24</v>
      </c>
      <c r="B44" s="72" t="s">
        <v>64</v>
      </c>
      <c r="C44" s="73" t="s">
        <v>180</v>
      </c>
      <c r="D44" s="74">
        <v>1</v>
      </c>
      <c r="E44" s="74">
        <v>1</v>
      </c>
      <c r="F44" s="100">
        <v>1</v>
      </c>
      <c r="G44" s="58">
        <v>15</v>
      </c>
      <c r="H44" s="58">
        <v>30</v>
      </c>
      <c r="I44" s="58"/>
      <c r="J44" s="58">
        <v>4</v>
      </c>
      <c r="K44" s="115"/>
      <c r="L44" s="115"/>
      <c r="M44" s="115"/>
      <c r="N44" s="115"/>
      <c r="O44" s="60"/>
      <c r="P44" s="60"/>
      <c r="Q44" s="60"/>
      <c r="R44" s="60"/>
      <c r="S44" s="61"/>
      <c r="T44" s="61"/>
      <c r="U44" s="61"/>
      <c r="V44" s="15"/>
      <c r="W44" s="16"/>
      <c r="X44" s="16"/>
      <c r="Y44" s="16"/>
      <c r="Z44" s="16"/>
      <c r="AA44" s="17"/>
      <c r="AB44" s="17"/>
      <c r="AC44" s="17"/>
      <c r="AD44" s="17"/>
      <c r="AE44" s="74">
        <v>45</v>
      </c>
      <c r="AF44" s="74">
        <v>75</v>
      </c>
      <c r="AG44" s="100">
        <f t="shared" si="2"/>
        <v>4</v>
      </c>
      <c r="AK44" s="2"/>
      <c r="AL44" s="2"/>
      <c r="AM44" s="2"/>
    </row>
    <row r="45" spans="1:39" s="27" customFormat="1" ht="23.25">
      <c r="A45" s="84">
        <v>25</v>
      </c>
      <c r="B45" s="72" t="s">
        <v>65</v>
      </c>
      <c r="C45" s="73" t="s">
        <v>127</v>
      </c>
      <c r="D45" s="74"/>
      <c r="E45" s="74">
        <v>1</v>
      </c>
      <c r="F45" s="100">
        <v>1</v>
      </c>
      <c r="G45" s="58">
        <v>15</v>
      </c>
      <c r="H45" s="58">
        <v>15</v>
      </c>
      <c r="I45" s="58"/>
      <c r="J45" s="58">
        <v>2</v>
      </c>
      <c r="K45" s="59"/>
      <c r="L45" s="59"/>
      <c r="M45" s="59"/>
      <c r="N45" s="59"/>
      <c r="O45" s="60"/>
      <c r="P45" s="60"/>
      <c r="Q45" s="60"/>
      <c r="R45" s="60"/>
      <c r="S45" s="61"/>
      <c r="T45" s="61"/>
      <c r="U45" s="61"/>
      <c r="V45" s="15"/>
      <c r="W45" s="16"/>
      <c r="X45" s="16"/>
      <c r="Y45" s="16"/>
      <c r="Z45" s="16"/>
      <c r="AA45" s="17"/>
      <c r="AB45" s="17"/>
      <c r="AC45" s="17"/>
      <c r="AD45" s="17"/>
      <c r="AE45" s="74">
        <v>30</v>
      </c>
      <c r="AF45" s="74">
        <v>50</v>
      </c>
      <c r="AG45" s="100">
        <f t="shared" si="2"/>
        <v>2</v>
      </c>
      <c r="AK45" s="2"/>
      <c r="AL45" s="2"/>
      <c r="AM45" s="2"/>
    </row>
    <row r="46" spans="1:39" s="27" customFormat="1" ht="23.25">
      <c r="A46" s="84">
        <v>26</v>
      </c>
      <c r="B46" s="72" t="s">
        <v>66</v>
      </c>
      <c r="C46" s="73" t="s">
        <v>128</v>
      </c>
      <c r="D46" s="74"/>
      <c r="E46" s="74">
        <v>2</v>
      </c>
      <c r="F46" s="100">
        <v>2</v>
      </c>
      <c r="G46" s="114"/>
      <c r="H46" s="114"/>
      <c r="I46" s="114"/>
      <c r="J46" s="58"/>
      <c r="K46" s="59">
        <v>15</v>
      </c>
      <c r="L46" s="59">
        <v>15</v>
      </c>
      <c r="M46" s="59"/>
      <c r="N46" s="59">
        <v>2</v>
      </c>
      <c r="O46" s="60"/>
      <c r="P46" s="60"/>
      <c r="Q46" s="60"/>
      <c r="R46" s="60"/>
      <c r="S46" s="61"/>
      <c r="T46" s="61"/>
      <c r="U46" s="61"/>
      <c r="V46" s="15"/>
      <c r="W46" s="16"/>
      <c r="X46" s="16"/>
      <c r="Y46" s="16"/>
      <c r="Z46" s="16"/>
      <c r="AA46" s="17"/>
      <c r="AB46" s="17"/>
      <c r="AC46" s="17"/>
      <c r="AD46" s="17"/>
      <c r="AE46" s="74">
        <v>30</v>
      </c>
      <c r="AF46" s="74">
        <v>50</v>
      </c>
      <c r="AG46" s="100">
        <f t="shared" si="2"/>
        <v>2</v>
      </c>
      <c r="AK46" s="2"/>
      <c r="AL46" s="2"/>
      <c r="AM46" s="2"/>
    </row>
    <row r="47" spans="1:39" s="27" customFormat="1" ht="23.25">
      <c r="A47" s="84">
        <v>27</v>
      </c>
      <c r="B47" s="72" t="s">
        <v>67</v>
      </c>
      <c r="C47" s="73" t="s">
        <v>142</v>
      </c>
      <c r="D47" s="74">
        <v>3</v>
      </c>
      <c r="E47" s="74">
        <v>3</v>
      </c>
      <c r="F47" s="100">
        <v>3</v>
      </c>
      <c r="G47" s="114"/>
      <c r="H47" s="114"/>
      <c r="I47" s="114"/>
      <c r="J47" s="114"/>
      <c r="K47" s="115"/>
      <c r="L47" s="115"/>
      <c r="M47" s="115"/>
      <c r="N47" s="115"/>
      <c r="O47" s="60">
        <v>15</v>
      </c>
      <c r="P47" s="60">
        <v>30</v>
      </c>
      <c r="Q47" s="60"/>
      <c r="R47" s="60">
        <v>3</v>
      </c>
      <c r="S47" s="61"/>
      <c r="T47" s="61"/>
      <c r="U47" s="61"/>
      <c r="V47" s="15"/>
      <c r="W47" s="16"/>
      <c r="X47" s="16"/>
      <c r="Y47" s="16"/>
      <c r="Z47" s="16"/>
      <c r="AA47" s="17"/>
      <c r="AB47" s="17"/>
      <c r="AC47" s="17"/>
      <c r="AD47" s="17"/>
      <c r="AE47" s="74">
        <v>45</v>
      </c>
      <c r="AF47" s="74">
        <v>75</v>
      </c>
      <c r="AG47" s="100">
        <f t="shared" si="2"/>
        <v>3</v>
      </c>
      <c r="AK47" s="2"/>
      <c r="AL47" s="2"/>
      <c r="AM47" s="2"/>
    </row>
    <row r="48" spans="1:39" s="27" customFormat="1" ht="23.25">
      <c r="A48" s="84">
        <v>28</v>
      </c>
      <c r="B48" s="72" t="s">
        <v>68</v>
      </c>
      <c r="C48" s="73" t="s">
        <v>181</v>
      </c>
      <c r="D48" s="74"/>
      <c r="E48" s="74">
        <v>1</v>
      </c>
      <c r="F48" s="100">
        <v>1</v>
      </c>
      <c r="G48" s="58">
        <v>15</v>
      </c>
      <c r="H48" s="58">
        <v>15</v>
      </c>
      <c r="I48" s="58"/>
      <c r="J48" s="58">
        <v>2</v>
      </c>
      <c r="K48" s="115"/>
      <c r="L48" s="115"/>
      <c r="M48" s="115"/>
      <c r="N48" s="115"/>
      <c r="O48" s="60"/>
      <c r="P48" s="60"/>
      <c r="Q48" s="60"/>
      <c r="R48" s="60"/>
      <c r="S48" s="61"/>
      <c r="T48" s="61"/>
      <c r="U48" s="61"/>
      <c r="V48" s="15"/>
      <c r="W48" s="16"/>
      <c r="X48" s="16"/>
      <c r="Y48" s="16"/>
      <c r="Z48" s="16"/>
      <c r="AA48" s="17"/>
      <c r="AB48" s="17"/>
      <c r="AC48" s="17"/>
      <c r="AD48" s="17"/>
      <c r="AE48" s="74">
        <v>30</v>
      </c>
      <c r="AF48" s="74">
        <v>50</v>
      </c>
      <c r="AG48" s="100">
        <f t="shared" si="2"/>
        <v>2</v>
      </c>
      <c r="AK48" s="2"/>
      <c r="AL48" s="2"/>
      <c r="AM48" s="2"/>
    </row>
    <row r="49" spans="1:39" s="27" customFormat="1" ht="23.25">
      <c r="A49" s="84">
        <v>29</v>
      </c>
      <c r="B49" s="72" t="s">
        <v>69</v>
      </c>
      <c r="C49" s="73" t="s">
        <v>182</v>
      </c>
      <c r="D49" s="74">
        <v>4</v>
      </c>
      <c r="E49" s="74">
        <v>4</v>
      </c>
      <c r="F49" s="100">
        <v>4</v>
      </c>
      <c r="G49" s="114"/>
      <c r="H49" s="114"/>
      <c r="I49" s="114"/>
      <c r="J49" s="114"/>
      <c r="K49" s="115"/>
      <c r="L49" s="115"/>
      <c r="M49" s="115"/>
      <c r="N49" s="115"/>
      <c r="O49" s="60"/>
      <c r="P49" s="60"/>
      <c r="Q49" s="60"/>
      <c r="R49" s="60"/>
      <c r="S49" s="61"/>
      <c r="T49" s="61"/>
      <c r="U49" s="61"/>
      <c r="V49" s="15"/>
      <c r="W49" s="16">
        <v>15</v>
      </c>
      <c r="X49" s="16">
        <v>15</v>
      </c>
      <c r="Y49" s="16"/>
      <c r="Z49" s="16">
        <v>1</v>
      </c>
      <c r="AA49" s="17"/>
      <c r="AB49" s="17"/>
      <c r="AC49" s="17"/>
      <c r="AD49" s="17"/>
      <c r="AE49" s="74">
        <v>30</v>
      </c>
      <c r="AF49" s="74">
        <v>50</v>
      </c>
      <c r="AG49" s="100">
        <f t="shared" si="2"/>
        <v>1</v>
      </c>
      <c r="AK49" s="2"/>
      <c r="AL49" s="2"/>
      <c r="AM49" s="2"/>
    </row>
    <row r="50" spans="1:39" s="27" customFormat="1" ht="23.25">
      <c r="A50" s="84">
        <v>30</v>
      </c>
      <c r="B50" s="72" t="s">
        <v>70</v>
      </c>
      <c r="C50" s="73" t="s">
        <v>143</v>
      </c>
      <c r="D50" s="74"/>
      <c r="E50" s="74">
        <v>6</v>
      </c>
      <c r="F50" s="100">
        <v>6</v>
      </c>
      <c r="G50" s="114"/>
      <c r="H50" s="114"/>
      <c r="I50" s="114"/>
      <c r="J50" s="114"/>
      <c r="K50" s="115"/>
      <c r="L50" s="115"/>
      <c r="M50" s="115"/>
      <c r="N50" s="115"/>
      <c r="O50" s="60"/>
      <c r="P50" s="60"/>
      <c r="Q50" s="60"/>
      <c r="R50" s="60"/>
      <c r="S50" s="61"/>
      <c r="T50" s="61"/>
      <c r="U50" s="61"/>
      <c r="V50" s="15"/>
      <c r="W50" s="16"/>
      <c r="X50" s="16"/>
      <c r="Y50" s="16"/>
      <c r="Z50" s="16"/>
      <c r="AA50" s="17">
        <v>15</v>
      </c>
      <c r="AB50" s="17">
        <v>30</v>
      </c>
      <c r="AC50" s="17"/>
      <c r="AD50" s="17">
        <v>3</v>
      </c>
      <c r="AE50" s="74">
        <v>45</v>
      </c>
      <c r="AF50" s="74">
        <v>75</v>
      </c>
      <c r="AG50" s="100">
        <f t="shared" si="2"/>
        <v>3</v>
      </c>
      <c r="AK50" s="2"/>
      <c r="AL50" s="2"/>
      <c r="AM50" s="2"/>
    </row>
    <row r="51" spans="1:39" s="27" customFormat="1" ht="23.25">
      <c r="A51" s="84">
        <v>31</v>
      </c>
      <c r="B51" s="69" t="s">
        <v>71</v>
      </c>
      <c r="C51" s="73" t="s">
        <v>144</v>
      </c>
      <c r="D51" s="74">
        <v>3</v>
      </c>
      <c r="E51" s="74">
        <v>3</v>
      </c>
      <c r="F51" s="100">
        <v>3</v>
      </c>
      <c r="G51" s="114"/>
      <c r="H51" s="114"/>
      <c r="I51" s="114"/>
      <c r="J51" s="114"/>
      <c r="K51" s="115"/>
      <c r="L51" s="115"/>
      <c r="M51" s="115"/>
      <c r="N51" s="115"/>
      <c r="O51" s="60">
        <v>15</v>
      </c>
      <c r="P51" s="60">
        <v>30</v>
      </c>
      <c r="Q51" s="60"/>
      <c r="R51" s="60">
        <v>3</v>
      </c>
      <c r="S51" s="61"/>
      <c r="T51" s="61"/>
      <c r="U51" s="61"/>
      <c r="V51" s="15"/>
      <c r="W51" s="16"/>
      <c r="X51" s="16"/>
      <c r="Y51" s="16"/>
      <c r="Z51" s="16"/>
      <c r="AA51" s="17"/>
      <c r="AB51" s="17"/>
      <c r="AC51" s="17"/>
      <c r="AD51" s="17"/>
      <c r="AE51" s="74">
        <v>45</v>
      </c>
      <c r="AF51" s="74">
        <v>75</v>
      </c>
      <c r="AG51" s="100">
        <f t="shared" si="2"/>
        <v>3</v>
      </c>
      <c r="AK51" s="2"/>
      <c r="AL51" s="2"/>
      <c r="AM51" s="2"/>
    </row>
    <row r="52" spans="1:39" s="19" customFormat="1" ht="32.25" customHeight="1">
      <c r="A52" s="170" t="s">
        <v>12</v>
      </c>
      <c r="B52" s="171"/>
      <c r="C52" s="74"/>
      <c r="D52" s="74"/>
      <c r="E52" s="74"/>
      <c r="F52" s="74"/>
      <c r="G52" s="18">
        <f>SUM(G21:G51)</f>
        <v>120</v>
      </c>
      <c r="H52" s="18">
        <f aca="true" t="shared" si="3" ref="H52:AG52">SUM(H21:H51)</f>
        <v>195</v>
      </c>
      <c r="I52" s="18">
        <f t="shared" si="3"/>
        <v>0</v>
      </c>
      <c r="J52" s="18">
        <f t="shared" si="3"/>
        <v>24</v>
      </c>
      <c r="K52" s="18">
        <f t="shared" si="3"/>
        <v>75</v>
      </c>
      <c r="L52" s="18">
        <f t="shared" si="3"/>
        <v>120</v>
      </c>
      <c r="M52" s="18">
        <f t="shared" si="3"/>
        <v>0</v>
      </c>
      <c r="N52" s="18">
        <f t="shared" si="3"/>
        <v>16</v>
      </c>
      <c r="O52" s="18">
        <f t="shared" si="3"/>
        <v>75</v>
      </c>
      <c r="P52" s="18">
        <f t="shared" si="3"/>
        <v>180</v>
      </c>
      <c r="Q52" s="18">
        <f t="shared" si="3"/>
        <v>0</v>
      </c>
      <c r="R52" s="18">
        <f t="shared" si="3"/>
        <v>19</v>
      </c>
      <c r="S52" s="18">
        <f t="shared" si="3"/>
        <v>60</v>
      </c>
      <c r="T52" s="18">
        <f t="shared" si="3"/>
        <v>90</v>
      </c>
      <c r="U52" s="18">
        <f t="shared" si="3"/>
        <v>0</v>
      </c>
      <c r="V52" s="18">
        <f t="shared" si="3"/>
        <v>9</v>
      </c>
      <c r="W52" s="18">
        <f t="shared" si="3"/>
        <v>60</v>
      </c>
      <c r="X52" s="18">
        <f t="shared" si="3"/>
        <v>90</v>
      </c>
      <c r="Y52" s="18">
        <f t="shared" si="3"/>
        <v>0</v>
      </c>
      <c r="Z52" s="18">
        <f t="shared" si="3"/>
        <v>13</v>
      </c>
      <c r="AA52" s="18">
        <f t="shared" si="3"/>
        <v>60</v>
      </c>
      <c r="AB52" s="18">
        <f t="shared" si="3"/>
        <v>105</v>
      </c>
      <c r="AC52" s="18">
        <f t="shared" si="3"/>
        <v>0</v>
      </c>
      <c r="AD52" s="18">
        <f t="shared" si="3"/>
        <v>12</v>
      </c>
      <c r="AE52" s="18">
        <f t="shared" si="3"/>
        <v>1230</v>
      </c>
      <c r="AF52" s="18">
        <f t="shared" si="3"/>
        <v>2340</v>
      </c>
      <c r="AG52" s="18">
        <f t="shared" si="3"/>
        <v>93</v>
      </c>
      <c r="AH52" s="2"/>
      <c r="AI52" s="2"/>
      <c r="AK52" s="2"/>
      <c r="AL52" s="2"/>
      <c r="AM52" s="2"/>
    </row>
    <row r="53" spans="1:33" ht="32.25" customHeight="1">
      <c r="A53" s="149" t="s">
        <v>24</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row>
    <row r="54" spans="1:33" ht="23.25">
      <c r="A54" s="76">
        <v>1</v>
      </c>
      <c r="B54" s="72" t="s">
        <v>35</v>
      </c>
      <c r="C54" s="86" t="s">
        <v>146</v>
      </c>
      <c r="D54" s="74"/>
      <c r="E54" s="74" t="s">
        <v>73</v>
      </c>
      <c r="F54" s="80"/>
      <c r="G54" s="24"/>
      <c r="H54" s="24"/>
      <c r="I54" s="24"/>
      <c r="J54" s="24"/>
      <c r="K54" s="25"/>
      <c r="L54" s="25"/>
      <c r="M54" s="25"/>
      <c r="N54" s="25"/>
      <c r="O54" s="28"/>
      <c r="P54" s="28"/>
      <c r="Q54" s="28"/>
      <c r="R54" s="28"/>
      <c r="S54" s="29"/>
      <c r="T54" s="15">
        <v>30</v>
      </c>
      <c r="U54" s="15"/>
      <c r="V54" s="15">
        <v>2</v>
      </c>
      <c r="W54" s="16"/>
      <c r="X54" s="16">
        <v>45</v>
      </c>
      <c r="Y54" s="16"/>
      <c r="Z54" s="16">
        <v>4</v>
      </c>
      <c r="AA54" s="17"/>
      <c r="AB54" s="17">
        <v>30</v>
      </c>
      <c r="AC54" s="17"/>
      <c r="AD54" s="17">
        <v>11</v>
      </c>
      <c r="AE54" s="74">
        <v>105</v>
      </c>
      <c r="AF54" s="74">
        <v>425</v>
      </c>
      <c r="AG54" s="100">
        <f>SUM(J54,N54,R54,V54,Z54,AD54)</f>
        <v>17</v>
      </c>
    </row>
    <row r="55" spans="1:33" ht="23.25">
      <c r="A55" s="76">
        <v>2</v>
      </c>
      <c r="B55" s="69" t="s">
        <v>72</v>
      </c>
      <c r="C55" s="87" t="s">
        <v>147</v>
      </c>
      <c r="D55" s="74"/>
      <c r="E55" s="74">
        <v>5</v>
      </c>
      <c r="F55" s="80"/>
      <c r="G55" s="24"/>
      <c r="H55" s="24"/>
      <c r="I55" s="24"/>
      <c r="J55" s="24"/>
      <c r="K55" s="25"/>
      <c r="L55" s="25"/>
      <c r="M55" s="25"/>
      <c r="N55" s="25"/>
      <c r="O55" s="28"/>
      <c r="P55" s="28"/>
      <c r="Q55" s="28"/>
      <c r="R55" s="28"/>
      <c r="S55" s="29"/>
      <c r="T55" s="29"/>
      <c r="U55" s="29"/>
      <c r="V55" s="29"/>
      <c r="W55" s="30"/>
      <c r="X55" s="16">
        <v>60</v>
      </c>
      <c r="Y55" s="16"/>
      <c r="Z55" s="16">
        <v>2</v>
      </c>
      <c r="AA55" s="31"/>
      <c r="AB55" s="31"/>
      <c r="AC55" s="31"/>
      <c r="AD55" s="31"/>
      <c r="AE55" s="74">
        <v>60</v>
      </c>
      <c r="AF55" s="74">
        <v>60</v>
      </c>
      <c r="AG55" s="74">
        <v>2</v>
      </c>
    </row>
    <row r="56" spans="1:39" s="19" customFormat="1" ht="32.25" customHeight="1">
      <c r="A56" s="170" t="s">
        <v>12</v>
      </c>
      <c r="B56" s="171"/>
      <c r="C56" s="74"/>
      <c r="D56" s="74"/>
      <c r="E56" s="74"/>
      <c r="F56" s="74"/>
      <c r="G56" s="18">
        <f aca="true" t="shared" si="4" ref="G56:AG56">SUM(G54:G55)</f>
        <v>0</v>
      </c>
      <c r="H56" s="18">
        <f t="shared" si="4"/>
        <v>0</v>
      </c>
      <c r="I56" s="18">
        <f t="shared" si="4"/>
        <v>0</v>
      </c>
      <c r="J56" s="18">
        <f t="shared" si="4"/>
        <v>0</v>
      </c>
      <c r="K56" s="18">
        <f t="shared" si="4"/>
        <v>0</v>
      </c>
      <c r="L56" s="18">
        <f t="shared" si="4"/>
        <v>0</v>
      </c>
      <c r="M56" s="18">
        <f t="shared" si="4"/>
        <v>0</v>
      </c>
      <c r="N56" s="18">
        <f t="shared" si="4"/>
        <v>0</v>
      </c>
      <c r="O56" s="18">
        <f t="shared" si="4"/>
        <v>0</v>
      </c>
      <c r="P56" s="18">
        <f t="shared" si="4"/>
        <v>0</v>
      </c>
      <c r="Q56" s="18">
        <f t="shared" si="4"/>
        <v>0</v>
      </c>
      <c r="R56" s="18">
        <f t="shared" si="4"/>
        <v>0</v>
      </c>
      <c r="S56" s="18">
        <f t="shared" si="4"/>
        <v>0</v>
      </c>
      <c r="T56" s="18">
        <f t="shared" si="4"/>
        <v>30</v>
      </c>
      <c r="U56" s="18">
        <f t="shared" si="4"/>
        <v>0</v>
      </c>
      <c r="V56" s="18">
        <f t="shared" si="4"/>
        <v>2</v>
      </c>
      <c r="W56" s="18">
        <f t="shared" si="4"/>
        <v>0</v>
      </c>
      <c r="X56" s="18">
        <f t="shared" si="4"/>
        <v>105</v>
      </c>
      <c r="Y56" s="18">
        <f t="shared" si="4"/>
        <v>0</v>
      </c>
      <c r="Z56" s="18">
        <f t="shared" si="4"/>
        <v>6</v>
      </c>
      <c r="AA56" s="18">
        <f t="shared" si="4"/>
        <v>0</v>
      </c>
      <c r="AB56" s="18">
        <f t="shared" si="4"/>
        <v>30</v>
      </c>
      <c r="AC56" s="18">
        <f t="shared" si="4"/>
        <v>0</v>
      </c>
      <c r="AD56" s="18">
        <f t="shared" si="4"/>
        <v>11</v>
      </c>
      <c r="AE56" s="18">
        <f t="shared" si="4"/>
        <v>165</v>
      </c>
      <c r="AF56" s="18">
        <f t="shared" si="4"/>
        <v>485</v>
      </c>
      <c r="AG56" s="18">
        <f t="shared" si="4"/>
        <v>19</v>
      </c>
      <c r="AH56" s="2"/>
      <c r="AI56" s="2"/>
      <c r="AK56" s="2"/>
      <c r="AL56" s="2"/>
      <c r="AM56" s="2"/>
    </row>
    <row r="57" spans="1:33" ht="32.25" customHeight="1">
      <c r="A57" s="149" t="s">
        <v>40</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row>
    <row r="58" spans="1:39" s="27" customFormat="1" ht="42.75" customHeight="1">
      <c r="A58" s="76">
        <v>1</v>
      </c>
      <c r="B58" s="85" t="s">
        <v>205</v>
      </c>
      <c r="C58" s="73" t="s">
        <v>201</v>
      </c>
      <c r="D58" s="80"/>
      <c r="E58" s="74" t="s">
        <v>74</v>
      </c>
      <c r="F58" s="74"/>
      <c r="G58" s="11"/>
      <c r="H58" s="11">
        <v>30</v>
      </c>
      <c r="I58" s="11"/>
      <c r="J58" s="11">
        <v>1</v>
      </c>
      <c r="K58" s="13"/>
      <c r="L58" s="13">
        <v>30</v>
      </c>
      <c r="M58" s="13"/>
      <c r="N58" s="13">
        <v>1</v>
      </c>
      <c r="O58" s="14"/>
      <c r="P58" s="14">
        <v>30</v>
      </c>
      <c r="Q58" s="14"/>
      <c r="R58" s="14">
        <v>1</v>
      </c>
      <c r="S58" s="15"/>
      <c r="T58" s="15">
        <v>30</v>
      </c>
      <c r="U58" s="15"/>
      <c r="V58" s="15">
        <v>1</v>
      </c>
      <c r="W58" s="16"/>
      <c r="X58" s="16">
        <v>30</v>
      </c>
      <c r="Y58" s="16"/>
      <c r="Z58" s="16">
        <v>1</v>
      </c>
      <c r="AA58" s="17"/>
      <c r="AB58" s="17"/>
      <c r="AC58" s="17"/>
      <c r="AD58" s="17"/>
      <c r="AE58" s="74">
        <v>150</v>
      </c>
      <c r="AF58" s="74">
        <v>250</v>
      </c>
      <c r="AG58" s="74">
        <f>SUM(J58,N58,R58,V58,Z58)</f>
        <v>5</v>
      </c>
      <c r="AK58" s="2"/>
      <c r="AL58" s="2"/>
      <c r="AM58" s="2"/>
    </row>
    <row r="59" spans="1:39" s="27" customFormat="1" ht="30.75" customHeight="1">
      <c r="A59" s="76">
        <v>2</v>
      </c>
      <c r="B59" s="116" t="s">
        <v>206</v>
      </c>
      <c r="C59" s="73" t="s">
        <v>129</v>
      </c>
      <c r="D59" s="80"/>
      <c r="E59" s="74">
        <v>2.4</v>
      </c>
      <c r="F59" s="74"/>
      <c r="G59" s="11"/>
      <c r="H59" s="11"/>
      <c r="I59" s="11"/>
      <c r="J59" s="11"/>
      <c r="K59" s="13"/>
      <c r="L59" s="13">
        <v>30</v>
      </c>
      <c r="M59" s="13"/>
      <c r="N59" s="13">
        <v>1</v>
      </c>
      <c r="O59" s="14"/>
      <c r="P59" s="14"/>
      <c r="Q59" s="14"/>
      <c r="R59" s="14"/>
      <c r="S59" s="15"/>
      <c r="T59" s="15">
        <v>30</v>
      </c>
      <c r="U59" s="15"/>
      <c r="V59" s="15">
        <v>1</v>
      </c>
      <c r="W59" s="16"/>
      <c r="X59" s="16"/>
      <c r="Y59" s="16"/>
      <c r="Z59" s="16"/>
      <c r="AA59" s="17"/>
      <c r="AB59" s="17"/>
      <c r="AC59" s="17"/>
      <c r="AD59" s="17"/>
      <c r="AE59" s="74">
        <v>60</v>
      </c>
      <c r="AF59" s="74">
        <v>100</v>
      </c>
      <c r="AG59" s="74">
        <f>SUM(N59,V59)</f>
        <v>2</v>
      </c>
      <c r="AK59" s="2"/>
      <c r="AL59" s="2"/>
      <c r="AM59" s="2"/>
    </row>
    <row r="60" spans="1:39" s="27" customFormat="1" ht="30.75" customHeight="1">
      <c r="A60" s="92"/>
      <c r="B60" s="52" t="s">
        <v>75</v>
      </c>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1"/>
      <c r="AK60" s="2"/>
      <c r="AL60" s="2"/>
      <c r="AM60" s="2"/>
    </row>
    <row r="61" spans="1:39" s="27" customFormat="1" ht="50.25" customHeight="1">
      <c r="A61" s="76">
        <v>1</v>
      </c>
      <c r="B61" s="85" t="s">
        <v>80</v>
      </c>
      <c r="C61" s="73" t="s">
        <v>155</v>
      </c>
      <c r="D61" s="74">
        <v>4</v>
      </c>
      <c r="E61" s="74">
        <v>4</v>
      </c>
      <c r="F61" s="74">
        <v>4</v>
      </c>
      <c r="G61" s="11"/>
      <c r="H61" s="11"/>
      <c r="I61" s="11"/>
      <c r="J61" s="11"/>
      <c r="K61" s="13"/>
      <c r="L61" s="13"/>
      <c r="M61" s="13"/>
      <c r="N61" s="13"/>
      <c r="O61" s="14"/>
      <c r="P61" s="14"/>
      <c r="Q61" s="14"/>
      <c r="R61" s="14"/>
      <c r="S61" s="15">
        <v>15</v>
      </c>
      <c r="T61" s="15">
        <v>15</v>
      </c>
      <c r="U61" s="15"/>
      <c r="V61" s="15">
        <v>2</v>
      </c>
      <c r="W61" s="16"/>
      <c r="X61" s="16"/>
      <c r="Y61" s="16"/>
      <c r="Z61" s="16"/>
      <c r="AA61" s="17"/>
      <c r="AB61" s="17"/>
      <c r="AC61" s="17"/>
      <c r="AD61" s="17"/>
      <c r="AE61" s="74">
        <v>30</v>
      </c>
      <c r="AF61" s="74">
        <v>50</v>
      </c>
      <c r="AG61" s="74">
        <v>2</v>
      </c>
      <c r="AK61" s="2"/>
      <c r="AL61" s="2"/>
      <c r="AM61" s="2"/>
    </row>
    <row r="62" spans="1:39" s="27" customFormat="1" ht="23.25">
      <c r="A62" s="76">
        <v>2</v>
      </c>
      <c r="B62" s="69" t="s">
        <v>81</v>
      </c>
      <c r="C62" s="73" t="s">
        <v>156</v>
      </c>
      <c r="D62" s="74">
        <v>4</v>
      </c>
      <c r="E62" s="74">
        <v>4</v>
      </c>
      <c r="F62" s="74">
        <v>4</v>
      </c>
      <c r="G62" s="11"/>
      <c r="H62" s="11"/>
      <c r="I62" s="11"/>
      <c r="J62" s="11"/>
      <c r="K62" s="13"/>
      <c r="L62" s="13"/>
      <c r="M62" s="13"/>
      <c r="N62" s="13"/>
      <c r="O62" s="14"/>
      <c r="P62" s="14"/>
      <c r="Q62" s="14"/>
      <c r="R62" s="14"/>
      <c r="S62" s="15">
        <v>15</v>
      </c>
      <c r="T62" s="15">
        <v>30</v>
      </c>
      <c r="U62" s="15"/>
      <c r="V62" s="15">
        <v>3</v>
      </c>
      <c r="W62" s="16"/>
      <c r="X62" s="16"/>
      <c r="Y62" s="16"/>
      <c r="Z62" s="16"/>
      <c r="AA62" s="17"/>
      <c r="AB62" s="17"/>
      <c r="AC62" s="17"/>
      <c r="AD62" s="17"/>
      <c r="AE62" s="74">
        <v>45</v>
      </c>
      <c r="AF62" s="74">
        <v>75</v>
      </c>
      <c r="AG62" s="74">
        <v>3</v>
      </c>
      <c r="AK62" s="2"/>
      <c r="AL62" s="2"/>
      <c r="AM62" s="2"/>
    </row>
    <row r="63" spans="1:39" s="27" customFormat="1" ht="23.25">
      <c r="A63" s="76">
        <v>3</v>
      </c>
      <c r="B63" s="69" t="s">
        <v>82</v>
      </c>
      <c r="C63" s="73" t="s">
        <v>176</v>
      </c>
      <c r="D63" s="74"/>
      <c r="E63" s="74">
        <v>6</v>
      </c>
      <c r="F63" s="74"/>
      <c r="G63" s="11"/>
      <c r="H63" s="11"/>
      <c r="I63" s="11"/>
      <c r="J63" s="11"/>
      <c r="K63" s="13"/>
      <c r="L63" s="13"/>
      <c r="M63" s="13"/>
      <c r="N63" s="13"/>
      <c r="O63" s="14"/>
      <c r="P63" s="14"/>
      <c r="Q63" s="14"/>
      <c r="R63" s="14"/>
      <c r="S63" s="15"/>
      <c r="T63" s="15"/>
      <c r="U63" s="15"/>
      <c r="V63" s="15"/>
      <c r="W63" s="16"/>
      <c r="X63" s="16"/>
      <c r="Y63" s="16"/>
      <c r="Z63" s="16"/>
      <c r="AA63" s="17"/>
      <c r="AB63" s="17">
        <v>30</v>
      </c>
      <c r="AC63" s="17"/>
      <c r="AD63" s="17">
        <v>3</v>
      </c>
      <c r="AE63" s="74">
        <v>30</v>
      </c>
      <c r="AF63" s="74">
        <v>75</v>
      </c>
      <c r="AG63" s="74">
        <v>3</v>
      </c>
      <c r="AK63" s="2"/>
      <c r="AL63" s="2"/>
      <c r="AM63" s="2"/>
    </row>
    <row r="64" spans="1:39" s="27" customFormat="1" ht="23.25">
      <c r="A64" s="76">
        <v>4</v>
      </c>
      <c r="B64" s="69" t="s">
        <v>83</v>
      </c>
      <c r="C64" s="73" t="s">
        <v>157</v>
      </c>
      <c r="D64" s="74"/>
      <c r="E64" s="74">
        <v>5</v>
      </c>
      <c r="F64" s="74"/>
      <c r="G64" s="11"/>
      <c r="H64" s="11"/>
      <c r="I64" s="11"/>
      <c r="J64" s="11"/>
      <c r="K64" s="13"/>
      <c r="L64" s="13"/>
      <c r="M64" s="13"/>
      <c r="N64" s="13"/>
      <c r="O64" s="14"/>
      <c r="P64" s="14"/>
      <c r="Q64" s="14"/>
      <c r="R64" s="14"/>
      <c r="S64" s="15"/>
      <c r="T64" s="15"/>
      <c r="U64" s="15"/>
      <c r="V64" s="15"/>
      <c r="W64" s="16"/>
      <c r="X64" s="16">
        <v>30</v>
      </c>
      <c r="Y64" s="16"/>
      <c r="Z64" s="16">
        <v>2</v>
      </c>
      <c r="AA64" s="17"/>
      <c r="AB64" s="17"/>
      <c r="AC64" s="17"/>
      <c r="AD64" s="17"/>
      <c r="AE64" s="74">
        <v>30</v>
      </c>
      <c r="AF64" s="74">
        <v>50</v>
      </c>
      <c r="AG64" s="74">
        <v>2</v>
      </c>
      <c r="AK64" s="2"/>
      <c r="AL64" s="2"/>
      <c r="AM64" s="2"/>
    </row>
    <row r="65" spans="1:39" s="27" customFormat="1" ht="23.25">
      <c r="A65" s="76">
        <v>5</v>
      </c>
      <c r="B65" s="69" t="s">
        <v>84</v>
      </c>
      <c r="C65" s="73" t="s">
        <v>158</v>
      </c>
      <c r="D65" s="74">
        <v>5</v>
      </c>
      <c r="E65" s="74">
        <v>5</v>
      </c>
      <c r="F65" s="74">
        <v>5</v>
      </c>
      <c r="G65" s="11"/>
      <c r="H65" s="11"/>
      <c r="I65" s="11"/>
      <c r="J65" s="11"/>
      <c r="K65" s="13"/>
      <c r="L65" s="13"/>
      <c r="M65" s="13"/>
      <c r="N65" s="13"/>
      <c r="O65" s="14"/>
      <c r="P65" s="14"/>
      <c r="Q65" s="14"/>
      <c r="R65" s="14"/>
      <c r="S65" s="15"/>
      <c r="T65" s="15"/>
      <c r="U65" s="15"/>
      <c r="V65" s="15"/>
      <c r="W65" s="16">
        <v>15</v>
      </c>
      <c r="X65" s="16">
        <v>30</v>
      </c>
      <c r="Y65" s="16"/>
      <c r="Z65" s="16">
        <v>3</v>
      </c>
      <c r="AA65" s="17"/>
      <c r="AB65" s="17"/>
      <c r="AC65" s="17"/>
      <c r="AD65" s="17"/>
      <c r="AE65" s="74">
        <v>45</v>
      </c>
      <c r="AF65" s="74">
        <v>75</v>
      </c>
      <c r="AG65" s="74">
        <v>3</v>
      </c>
      <c r="AK65" s="2"/>
      <c r="AL65" s="2"/>
      <c r="AM65" s="2"/>
    </row>
    <row r="66" spans="1:39" s="27" customFormat="1" ht="23.25">
      <c r="A66" s="76">
        <v>6</v>
      </c>
      <c r="B66" s="69" t="s">
        <v>85</v>
      </c>
      <c r="C66" s="73" t="s">
        <v>159</v>
      </c>
      <c r="D66" s="74"/>
      <c r="E66" s="74">
        <v>6</v>
      </c>
      <c r="F66" s="74"/>
      <c r="G66" s="11"/>
      <c r="H66" s="11"/>
      <c r="I66" s="11"/>
      <c r="J66" s="11"/>
      <c r="K66" s="13"/>
      <c r="L66" s="13"/>
      <c r="M66" s="13"/>
      <c r="N66" s="13"/>
      <c r="O66" s="14"/>
      <c r="P66" s="14"/>
      <c r="Q66" s="14"/>
      <c r="R66" s="14"/>
      <c r="S66" s="15"/>
      <c r="T66" s="15"/>
      <c r="U66" s="15"/>
      <c r="V66" s="15"/>
      <c r="W66" s="16"/>
      <c r="X66" s="16"/>
      <c r="Y66" s="16"/>
      <c r="Z66" s="16"/>
      <c r="AA66" s="17"/>
      <c r="AB66" s="17">
        <v>30</v>
      </c>
      <c r="AC66" s="17"/>
      <c r="AD66" s="17">
        <v>3</v>
      </c>
      <c r="AE66" s="74">
        <v>30</v>
      </c>
      <c r="AF66" s="74">
        <v>75</v>
      </c>
      <c r="AG66" s="74">
        <v>3</v>
      </c>
      <c r="AK66" s="2"/>
      <c r="AL66" s="2"/>
      <c r="AM66" s="2"/>
    </row>
    <row r="67" spans="1:39" s="27" customFormat="1" ht="23.25">
      <c r="A67" s="76">
        <v>7</v>
      </c>
      <c r="B67" s="69" t="s">
        <v>209</v>
      </c>
      <c r="C67" s="73" t="s">
        <v>184</v>
      </c>
      <c r="D67" s="80"/>
      <c r="E67" s="74">
        <v>4</v>
      </c>
      <c r="F67" s="74"/>
      <c r="G67" s="11"/>
      <c r="H67" s="11"/>
      <c r="I67" s="11"/>
      <c r="J67" s="11"/>
      <c r="K67" s="13"/>
      <c r="L67" s="13">
        <v>210</v>
      </c>
      <c r="M67" s="13"/>
      <c r="N67" s="13">
        <v>7</v>
      </c>
      <c r="O67" s="14"/>
      <c r="P67" s="14"/>
      <c r="Q67" s="14"/>
      <c r="R67" s="14"/>
      <c r="S67" s="15"/>
      <c r="T67" s="15">
        <v>240</v>
      </c>
      <c r="U67" s="15"/>
      <c r="V67" s="15">
        <v>8</v>
      </c>
      <c r="W67" s="16"/>
      <c r="X67" s="16"/>
      <c r="Y67" s="16"/>
      <c r="Z67" s="16"/>
      <c r="AA67" s="17"/>
      <c r="AB67" s="17"/>
      <c r="AC67" s="17"/>
      <c r="AD67" s="17"/>
      <c r="AE67" s="120">
        <f>SUM(L67,T67)</f>
        <v>450</v>
      </c>
      <c r="AF67" s="120">
        <f>AE67</f>
        <v>450</v>
      </c>
      <c r="AG67" s="120">
        <f>SUM(N67,V67)</f>
        <v>15</v>
      </c>
      <c r="AK67" s="2"/>
      <c r="AL67" s="2"/>
      <c r="AM67" s="2"/>
    </row>
    <row r="68" spans="1:39" s="32" customFormat="1" ht="30.75" customHeight="1">
      <c r="A68" s="76"/>
      <c r="B68" s="67" t="s">
        <v>76</v>
      </c>
      <c r="C68" s="145"/>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7"/>
      <c r="AH68" s="27"/>
      <c r="AI68" s="27"/>
      <c r="AK68" s="2"/>
      <c r="AL68" s="2"/>
      <c r="AM68" s="2"/>
    </row>
    <row r="69" spans="1:39" s="32" customFormat="1" ht="23.25">
      <c r="A69" s="76">
        <v>1</v>
      </c>
      <c r="B69" s="69" t="s">
        <v>86</v>
      </c>
      <c r="C69" s="73" t="s">
        <v>160</v>
      </c>
      <c r="D69" s="74"/>
      <c r="E69" s="74">
        <v>5</v>
      </c>
      <c r="F69" s="74"/>
      <c r="G69" s="11"/>
      <c r="H69" s="11"/>
      <c r="I69" s="11"/>
      <c r="J69" s="11"/>
      <c r="K69" s="13"/>
      <c r="L69" s="13"/>
      <c r="M69" s="13"/>
      <c r="N69" s="13"/>
      <c r="O69" s="14"/>
      <c r="P69" s="14"/>
      <c r="Q69" s="14"/>
      <c r="R69" s="14"/>
      <c r="S69" s="15"/>
      <c r="T69" s="15"/>
      <c r="U69" s="15"/>
      <c r="V69" s="15"/>
      <c r="W69" s="16"/>
      <c r="X69" s="16">
        <v>30</v>
      </c>
      <c r="Y69" s="16"/>
      <c r="Z69" s="16">
        <v>2</v>
      </c>
      <c r="AA69" s="17"/>
      <c r="AB69" s="17"/>
      <c r="AC69" s="17"/>
      <c r="AD69" s="17"/>
      <c r="AE69" s="74">
        <v>30</v>
      </c>
      <c r="AF69" s="93">
        <v>50</v>
      </c>
      <c r="AG69" s="74">
        <v>2</v>
      </c>
      <c r="AH69" s="27"/>
      <c r="AI69" s="27"/>
      <c r="AK69" s="2"/>
      <c r="AL69" s="2"/>
      <c r="AM69" s="2"/>
    </row>
    <row r="70" spans="1:39" s="27" customFormat="1" ht="23.25">
      <c r="A70" s="76">
        <v>2</v>
      </c>
      <c r="B70" s="69" t="s">
        <v>87</v>
      </c>
      <c r="C70" s="73" t="s">
        <v>161</v>
      </c>
      <c r="D70" s="74">
        <v>4</v>
      </c>
      <c r="E70" s="74">
        <v>4</v>
      </c>
      <c r="F70" s="74">
        <v>4</v>
      </c>
      <c r="G70" s="11"/>
      <c r="H70" s="11"/>
      <c r="I70" s="11"/>
      <c r="J70" s="11"/>
      <c r="K70" s="13"/>
      <c r="L70" s="13"/>
      <c r="M70" s="13"/>
      <c r="N70" s="13"/>
      <c r="O70" s="14"/>
      <c r="P70" s="14"/>
      <c r="Q70" s="14"/>
      <c r="R70" s="14"/>
      <c r="S70" s="15">
        <v>15</v>
      </c>
      <c r="T70" s="15">
        <v>15</v>
      </c>
      <c r="U70" s="15"/>
      <c r="V70" s="15">
        <v>2</v>
      </c>
      <c r="W70" s="16"/>
      <c r="X70" s="16"/>
      <c r="Y70" s="16"/>
      <c r="Z70" s="16"/>
      <c r="AA70" s="17"/>
      <c r="AB70" s="17"/>
      <c r="AC70" s="17"/>
      <c r="AD70" s="17"/>
      <c r="AE70" s="74">
        <v>30</v>
      </c>
      <c r="AF70" s="93">
        <v>50</v>
      </c>
      <c r="AG70" s="74">
        <v>2</v>
      </c>
      <c r="AK70" s="2"/>
      <c r="AL70" s="2"/>
      <c r="AM70" s="2"/>
    </row>
    <row r="71" spans="1:39" s="27" customFormat="1" ht="23.25">
      <c r="A71" s="76">
        <v>3</v>
      </c>
      <c r="B71" s="69" t="s">
        <v>88</v>
      </c>
      <c r="C71" s="73" t="s">
        <v>162</v>
      </c>
      <c r="D71" s="74"/>
      <c r="E71" s="74">
        <v>6</v>
      </c>
      <c r="F71" s="74"/>
      <c r="G71" s="11"/>
      <c r="H71" s="11"/>
      <c r="I71" s="11"/>
      <c r="J71" s="11"/>
      <c r="K71" s="13"/>
      <c r="L71" s="13"/>
      <c r="M71" s="13"/>
      <c r="N71" s="13"/>
      <c r="O71" s="14"/>
      <c r="P71" s="14"/>
      <c r="Q71" s="14"/>
      <c r="R71" s="14"/>
      <c r="S71" s="15"/>
      <c r="T71" s="15"/>
      <c r="U71" s="15"/>
      <c r="V71" s="15"/>
      <c r="W71" s="16"/>
      <c r="X71" s="16"/>
      <c r="Y71" s="16"/>
      <c r="Z71" s="16"/>
      <c r="AA71" s="17"/>
      <c r="AB71" s="17">
        <v>30</v>
      </c>
      <c r="AC71" s="17"/>
      <c r="AD71" s="17">
        <v>3</v>
      </c>
      <c r="AE71" s="74">
        <v>30</v>
      </c>
      <c r="AF71" s="93">
        <v>75</v>
      </c>
      <c r="AG71" s="74">
        <v>3</v>
      </c>
      <c r="AK71" s="2"/>
      <c r="AL71" s="2"/>
      <c r="AM71" s="2"/>
    </row>
    <row r="72" spans="1:39" s="27" customFormat="1" ht="23.25">
      <c r="A72" s="76">
        <v>4</v>
      </c>
      <c r="B72" s="69" t="s">
        <v>89</v>
      </c>
      <c r="C72" s="73" t="s">
        <v>163</v>
      </c>
      <c r="D72" s="74">
        <v>4</v>
      </c>
      <c r="E72" s="74">
        <v>4</v>
      </c>
      <c r="F72" s="74">
        <v>4</v>
      </c>
      <c r="G72" s="11"/>
      <c r="H72" s="11"/>
      <c r="I72" s="11"/>
      <c r="J72" s="11"/>
      <c r="K72" s="13"/>
      <c r="L72" s="13"/>
      <c r="M72" s="13"/>
      <c r="N72" s="13"/>
      <c r="O72" s="14"/>
      <c r="P72" s="14"/>
      <c r="Q72" s="14"/>
      <c r="R72" s="14"/>
      <c r="S72" s="15">
        <v>15</v>
      </c>
      <c r="T72" s="15">
        <v>30</v>
      </c>
      <c r="U72" s="15"/>
      <c r="V72" s="15">
        <v>3</v>
      </c>
      <c r="W72" s="16"/>
      <c r="X72" s="16"/>
      <c r="Y72" s="16"/>
      <c r="Z72" s="16"/>
      <c r="AA72" s="17"/>
      <c r="AB72" s="17"/>
      <c r="AC72" s="17"/>
      <c r="AD72" s="17"/>
      <c r="AE72" s="74">
        <v>45</v>
      </c>
      <c r="AF72" s="93">
        <v>75</v>
      </c>
      <c r="AG72" s="74">
        <v>3</v>
      </c>
      <c r="AK72" s="2"/>
      <c r="AL72" s="2"/>
      <c r="AM72" s="2"/>
    </row>
    <row r="73" spans="1:39" s="27" customFormat="1" ht="23.25">
      <c r="A73" s="76">
        <v>5</v>
      </c>
      <c r="B73" s="85" t="s">
        <v>90</v>
      </c>
      <c r="C73" s="73" t="s">
        <v>164</v>
      </c>
      <c r="D73" s="74">
        <v>5</v>
      </c>
      <c r="E73" s="74">
        <v>5</v>
      </c>
      <c r="F73" s="74">
        <v>5</v>
      </c>
      <c r="G73" s="11"/>
      <c r="H73" s="11"/>
      <c r="I73" s="11"/>
      <c r="J73" s="11"/>
      <c r="K73" s="13"/>
      <c r="L73" s="13"/>
      <c r="M73" s="13"/>
      <c r="N73" s="13"/>
      <c r="O73" s="14"/>
      <c r="P73" s="14"/>
      <c r="Q73" s="14"/>
      <c r="R73" s="14"/>
      <c r="S73" s="15"/>
      <c r="T73" s="15"/>
      <c r="U73" s="15"/>
      <c r="V73" s="15"/>
      <c r="W73" s="16">
        <v>15</v>
      </c>
      <c r="X73" s="16">
        <v>30</v>
      </c>
      <c r="Y73" s="16"/>
      <c r="Z73" s="16">
        <v>3</v>
      </c>
      <c r="AA73" s="17"/>
      <c r="AB73" s="17"/>
      <c r="AC73" s="17"/>
      <c r="AD73" s="17"/>
      <c r="AE73" s="74">
        <v>45</v>
      </c>
      <c r="AF73" s="93">
        <v>75</v>
      </c>
      <c r="AG73" s="74">
        <v>3</v>
      </c>
      <c r="AK73" s="2"/>
      <c r="AL73" s="2"/>
      <c r="AM73" s="2"/>
    </row>
    <row r="74" spans="1:39" s="27" customFormat="1" ht="23.25">
      <c r="A74" s="76">
        <v>6</v>
      </c>
      <c r="B74" s="85" t="s">
        <v>91</v>
      </c>
      <c r="C74" s="73" t="s">
        <v>165</v>
      </c>
      <c r="D74" s="74"/>
      <c r="E74" s="74">
        <v>6</v>
      </c>
      <c r="F74" s="74"/>
      <c r="G74" s="11"/>
      <c r="H74" s="11"/>
      <c r="I74" s="11"/>
      <c r="J74" s="11"/>
      <c r="K74" s="13"/>
      <c r="L74" s="13"/>
      <c r="M74" s="13"/>
      <c r="N74" s="13"/>
      <c r="O74" s="14"/>
      <c r="P74" s="14"/>
      <c r="Q74" s="14"/>
      <c r="R74" s="14"/>
      <c r="S74" s="15"/>
      <c r="T74" s="15"/>
      <c r="U74" s="15"/>
      <c r="V74" s="15"/>
      <c r="W74" s="16"/>
      <c r="X74" s="16"/>
      <c r="Y74" s="16"/>
      <c r="Z74" s="16"/>
      <c r="AA74" s="17"/>
      <c r="AB74" s="17">
        <v>30</v>
      </c>
      <c r="AC74" s="17"/>
      <c r="AD74" s="17">
        <v>3</v>
      </c>
      <c r="AE74" s="74">
        <v>30</v>
      </c>
      <c r="AF74" s="93">
        <v>75</v>
      </c>
      <c r="AG74" s="74">
        <v>3</v>
      </c>
      <c r="AK74" s="2"/>
      <c r="AL74" s="2"/>
      <c r="AM74" s="2"/>
    </row>
    <row r="75" spans="1:39" s="27" customFormat="1" ht="23.25">
      <c r="A75" s="76">
        <v>7</v>
      </c>
      <c r="B75" s="69" t="s">
        <v>209</v>
      </c>
      <c r="C75" s="73" t="s">
        <v>184</v>
      </c>
      <c r="D75" s="80"/>
      <c r="E75" s="74">
        <v>4</v>
      </c>
      <c r="F75" s="74"/>
      <c r="G75" s="11"/>
      <c r="H75" s="11"/>
      <c r="I75" s="11"/>
      <c r="J75" s="11"/>
      <c r="K75" s="13"/>
      <c r="L75" s="13">
        <v>210</v>
      </c>
      <c r="M75" s="13"/>
      <c r="N75" s="13">
        <v>7</v>
      </c>
      <c r="O75" s="14"/>
      <c r="P75" s="14"/>
      <c r="Q75" s="14"/>
      <c r="R75" s="14"/>
      <c r="S75" s="15"/>
      <c r="T75" s="15">
        <v>240</v>
      </c>
      <c r="U75" s="15"/>
      <c r="V75" s="15">
        <v>8</v>
      </c>
      <c r="W75" s="16"/>
      <c r="X75" s="16"/>
      <c r="Y75" s="16"/>
      <c r="Z75" s="16"/>
      <c r="AA75" s="17"/>
      <c r="AB75" s="17"/>
      <c r="AC75" s="17"/>
      <c r="AD75" s="17"/>
      <c r="AE75" s="74">
        <f>SUM(L75,T75)</f>
        <v>450</v>
      </c>
      <c r="AF75" s="74">
        <f>AE75</f>
        <v>450</v>
      </c>
      <c r="AG75" s="74">
        <f>SUM(N75,V75)</f>
        <v>15</v>
      </c>
      <c r="AK75" s="2"/>
      <c r="AL75" s="2"/>
      <c r="AM75" s="2"/>
    </row>
    <row r="76" spans="1:39" s="27" customFormat="1" ht="30.75" customHeight="1">
      <c r="A76" s="76"/>
      <c r="B76" s="68" t="s">
        <v>77</v>
      </c>
      <c r="C76" s="145"/>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7"/>
      <c r="AK76" s="2"/>
      <c r="AL76" s="2"/>
      <c r="AM76" s="2"/>
    </row>
    <row r="77" spans="1:39" s="27" customFormat="1" ht="23.25">
      <c r="A77" s="76">
        <v>1</v>
      </c>
      <c r="B77" s="62" t="s">
        <v>107</v>
      </c>
      <c r="C77" s="73" t="s">
        <v>166</v>
      </c>
      <c r="D77" s="74"/>
      <c r="E77" s="74">
        <v>5</v>
      </c>
      <c r="F77" s="74"/>
      <c r="G77" s="11"/>
      <c r="H77" s="11"/>
      <c r="I77" s="11"/>
      <c r="J77" s="11"/>
      <c r="K77" s="13"/>
      <c r="L77" s="13"/>
      <c r="M77" s="13"/>
      <c r="N77" s="13"/>
      <c r="O77" s="14"/>
      <c r="P77" s="14"/>
      <c r="Q77" s="14"/>
      <c r="R77" s="14"/>
      <c r="S77" s="15"/>
      <c r="T77" s="15"/>
      <c r="U77" s="15"/>
      <c r="V77" s="15"/>
      <c r="W77" s="16"/>
      <c r="X77" s="16">
        <v>30</v>
      </c>
      <c r="Y77" s="16"/>
      <c r="Z77" s="16">
        <v>2</v>
      </c>
      <c r="AA77" s="17"/>
      <c r="AB77" s="17"/>
      <c r="AC77" s="17"/>
      <c r="AD77" s="17"/>
      <c r="AE77" s="74">
        <v>30</v>
      </c>
      <c r="AF77" s="74">
        <v>50</v>
      </c>
      <c r="AG77" s="74">
        <v>2</v>
      </c>
      <c r="AK77" s="2"/>
      <c r="AL77" s="2"/>
      <c r="AM77" s="2"/>
    </row>
    <row r="78" spans="1:39" s="27" customFormat="1" ht="23.25">
      <c r="A78" s="76">
        <v>2</v>
      </c>
      <c r="B78" s="62" t="s">
        <v>108</v>
      </c>
      <c r="C78" s="73" t="s">
        <v>167</v>
      </c>
      <c r="D78" s="74">
        <v>4</v>
      </c>
      <c r="E78" s="74">
        <v>4</v>
      </c>
      <c r="F78" s="74">
        <v>4</v>
      </c>
      <c r="G78" s="11"/>
      <c r="H78" s="11"/>
      <c r="I78" s="11"/>
      <c r="J78" s="11"/>
      <c r="K78" s="13"/>
      <c r="L78" s="13"/>
      <c r="M78" s="13"/>
      <c r="N78" s="13"/>
      <c r="O78" s="14"/>
      <c r="P78" s="14"/>
      <c r="Q78" s="14"/>
      <c r="R78" s="14"/>
      <c r="S78" s="15">
        <v>15</v>
      </c>
      <c r="T78" s="15">
        <v>30</v>
      </c>
      <c r="U78" s="15"/>
      <c r="V78" s="15">
        <v>3</v>
      </c>
      <c r="W78" s="16"/>
      <c r="X78" s="16"/>
      <c r="Y78" s="16"/>
      <c r="Z78" s="16"/>
      <c r="AA78" s="17"/>
      <c r="AB78" s="17"/>
      <c r="AC78" s="17"/>
      <c r="AD78" s="17"/>
      <c r="AE78" s="74">
        <v>45</v>
      </c>
      <c r="AF78" s="74">
        <v>75</v>
      </c>
      <c r="AG78" s="74">
        <v>3</v>
      </c>
      <c r="AK78" s="2"/>
      <c r="AL78" s="2"/>
      <c r="AM78" s="2"/>
    </row>
    <row r="79" spans="1:39" s="27" customFormat="1" ht="23.25">
      <c r="A79" s="76">
        <v>3</v>
      </c>
      <c r="B79" s="89" t="s">
        <v>109</v>
      </c>
      <c r="C79" s="73" t="s">
        <v>168</v>
      </c>
      <c r="D79" s="74"/>
      <c r="E79" s="74">
        <v>6</v>
      </c>
      <c r="F79" s="74"/>
      <c r="G79" s="11"/>
      <c r="H79" s="11"/>
      <c r="I79" s="11"/>
      <c r="J79" s="11"/>
      <c r="K79" s="13"/>
      <c r="L79" s="13"/>
      <c r="M79" s="13"/>
      <c r="N79" s="13"/>
      <c r="O79" s="14"/>
      <c r="P79" s="14"/>
      <c r="Q79" s="14"/>
      <c r="R79" s="14"/>
      <c r="S79" s="15"/>
      <c r="T79" s="15"/>
      <c r="U79" s="15"/>
      <c r="V79" s="15"/>
      <c r="W79" s="16"/>
      <c r="X79" s="16"/>
      <c r="Y79" s="16"/>
      <c r="Z79" s="16"/>
      <c r="AA79" s="17"/>
      <c r="AB79" s="17">
        <v>30</v>
      </c>
      <c r="AC79" s="17"/>
      <c r="AD79" s="17">
        <v>3</v>
      </c>
      <c r="AE79" s="74">
        <v>30</v>
      </c>
      <c r="AF79" s="74">
        <v>75</v>
      </c>
      <c r="AG79" s="74">
        <v>3</v>
      </c>
      <c r="AK79" s="2"/>
      <c r="AL79" s="2"/>
      <c r="AM79" s="2"/>
    </row>
    <row r="80" spans="1:39" s="27" customFormat="1" ht="25.5" customHeight="1">
      <c r="A80" s="76">
        <v>4</v>
      </c>
      <c r="B80" s="63" t="s">
        <v>110</v>
      </c>
      <c r="C80" s="73" t="s">
        <v>169</v>
      </c>
      <c r="D80" s="74"/>
      <c r="E80" s="74">
        <v>6</v>
      </c>
      <c r="F80" s="74"/>
      <c r="G80" s="11"/>
      <c r="H80" s="11"/>
      <c r="I80" s="11"/>
      <c r="J80" s="11"/>
      <c r="K80" s="13"/>
      <c r="L80" s="13"/>
      <c r="M80" s="13"/>
      <c r="N80" s="13"/>
      <c r="O80" s="14"/>
      <c r="P80" s="14"/>
      <c r="Q80" s="14"/>
      <c r="R80" s="14"/>
      <c r="S80" s="15"/>
      <c r="T80" s="15"/>
      <c r="U80" s="15"/>
      <c r="V80" s="15"/>
      <c r="W80" s="16"/>
      <c r="X80" s="16"/>
      <c r="Y80" s="16"/>
      <c r="Z80" s="16"/>
      <c r="AA80" s="17"/>
      <c r="AB80" s="17">
        <v>30</v>
      </c>
      <c r="AC80" s="17"/>
      <c r="AD80" s="17">
        <v>3</v>
      </c>
      <c r="AE80" s="74">
        <v>30</v>
      </c>
      <c r="AF80" s="74">
        <v>75</v>
      </c>
      <c r="AG80" s="74">
        <v>3</v>
      </c>
      <c r="AK80" s="2"/>
      <c r="AL80" s="2"/>
      <c r="AM80" s="2"/>
    </row>
    <row r="81" spans="1:39" s="27" customFormat="1" ht="23.25">
      <c r="A81" s="76">
        <v>5</v>
      </c>
      <c r="B81" s="62" t="s">
        <v>111</v>
      </c>
      <c r="C81" s="73" t="s">
        <v>170</v>
      </c>
      <c r="D81" s="74">
        <v>5</v>
      </c>
      <c r="E81" s="74">
        <v>5</v>
      </c>
      <c r="F81" s="74">
        <v>5</v>
      </c>
      <c r="G81" s="11"/>
      <c r="H81" s="11"/>
      <c r="I81" s="11"/>
      <c r="J81" s="11"/>
      <c r="K81" s="13"/>
      <c r="L81" s="13"/>
      <c r="M81" s="13"/>
      <c r="N81" s="13"/>
      <c r="O81" s="14"/>
      <c r="P81" s="14"/>
      <c r="Q81" s="14"/>
      <c r="R81" s="14"/>
      <c r="S81" s="15"/>
      <c r="T81" s="15"/>
      <c r="U81" s="15"/>
      <c r="V81" s="15"/>
      <c r="W81" s="16">
        <v>15</v>
      </c>
      <c r="X81" s="16">
        <v>30</v>
      </c>
      <c r="Y81" s="16"/>
      <c r="Z81" s="16">
        <v>3</v>
      </c>
      <c r="AA81" s="17"/>
      <c r="AB81" s="17"/>
      <c r="AC81" s="17"/>
      <c r="AD81" s="17"/>
      <c r="AE81" s="74">
        <v>45</v>
      </c>
      <c r="AF81" s="74">
        <v>75</v>
      </c>
      <c r="AG81" s="74">
        <v>3</v>
      </c>
      <c r="AK81" s="2"/>
      <c r="AL81" s="2"/>
      <c r="AM81" s="2"/>
    </row>
    <row r="82" spans="1:39" s="27" customFormat="1" ht="23.25">
      <c r="A82" s="76">
        <v>6</v>
      </c>
      <c r="B82" s="63" t="s">
        <v>112</v>
      </c>
      <c r="C82" s="73" t="s">
        <v>171</v>
      </c>
      <c r="D82" s="74">
        <v>4</v>
      </c>
      <c r="E82" s="74">
        <v>4</v>
      </c>
      <c r="F82" s="74">
        <v>4</v>
      </c>
      <c r="G82" s="11"/>
      <c r="H82" s="11"/>
      <c r="I82" s="11"/>
      <c r="J82" s="11"/>
      <c r="K82" s="13"/>
      <c r="L82" s="13"/>
      <c r="M82" s="13"/>
      <c r="N82" s="13"/>
      <c r="O82" s="14"/>
      <c r="P82" s="14"/>
      <c r="Q82" s="14"/>
      <c r="R82" s="14"/>
      <c r="S82" s="15">
        <v>15</v>
      </c>
      <c r="T82" s="15">
        <v>15</v>
      </c>
      <c r="U82" s="15"/>
      <c r="V82" s="15">
        <v>2</v>
      </c>
      <c r="W82" s="16"/>
      <c r="X82" s="16"/>
      <c r="Y82" s="16"/>
      <c r="Z82" s="16"/>
      <c r="AA82" s="17"/>
      <c r="AB82" s="17"/>
      <c r="AC82" s="17"/>
      <c r="AD82" s="17"/>
      <c r="AE82" s="74">
        <v>30</v>
      </c>
      <c r="AF82" s="74">
        <v>50</v>
      </c>
      <c r="AG82" s="74">
        <v>2</v>
      </c>
      <c r="AK82" s="2"/>
      <c r="AL82" s="2"/>
      <c r="AM82" s="2"/>
    </row>
    <row r="83" spans="1:39" s="32" customFormat="1" ht="23.25" customHeight="1">
      <c r="A83" s="76">
        <v>7</v>
      </c>
      <c r="B83" s="69" t="s">
        <v>209</v>
      </c>
      <c r="C83" s="73" t="s">
        <v>184</v>
      </c>
      <c r="D83" s="80"/>
      <c r="E83" s="74">
        <v>4</v>
      </c>
      <c r="F83" s="74"/>
      <c r="G83" s="11"/>
      <c r="H83" s="11"/>
      <c r="I83" s="11"/>
      <c r="J83" s="11"/>
      <c r="K83" s="13"/>
      <c r="L83" s="13">
        <v>210</v>
      </c>
      <c r="M83" s="13"/>
      <c r="N83" s="13">
        <v>7</v>
      </c>
      <c r="O83" s="14"/>
      <c r="P83" s="14"/>
      <c r="Q83" s="14"/>
      <c r="R83" s="14"/>
      <c r="S83" s="15"/>
      <c r="T83" s="15">
        <v>240</v>
      </c>
      <c r="U83" s="15"/>
      <c r="V83" s="15">
        <v>8</v>
      </c>
      <c r="W83" s="16"/>
      <c r="X83" s="16"/>
      <c r="Y83" s="16"/>
      <c r="Z83" s="16"/>
      <c r="AA83" s="17"/>
      <c r="AB83" s="17"/>
      <c r="AC83" s="17"/>
      <c r="AD83" s="17"/>
      <c r="AE83" s="120">
        <f>SUM(L83,T83)</f>
        <v>450</v>
      </c>
      <c r="AF83" s="120">
        <f>AE83</f>
        <v>450</v>
      </c>
      <c r="AG83" s="120">
        <f>SUM(N83,V83)</f>
        <v>15</v>
      </c>
      <c r="AH83" s="27"/>
      <c r="AI83" s="27"/>
      <c r="AK83" s="2"/>
      <c r="AL83" s="2"/>
      <c r="AM83" s="2"/>
    </row>
    <row r="84" spans="1:39" s="32" customFormat="1" ht="30.75" customHeight="1">
      <c r="A84" s="76"/>
      <c r="B84" s="67" t="s">
        <v>78</v>
      </c>
      <c r="C84" s="145"/>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7"/>
      <c r="AH84" s="27"/>
      <c r="AI84" s="27"/>
      <c r="AK84" s="2"/>
      <c r="AL84" s="2"/>
      <c r="AM84" s="2"/>
    </row>
    <row r="85" spans="1:39" s="32" customFormat="1" ht="23.25">
      <c r="A85" s="76">
        <v>1</v>
      </c>
      <c r="B85" s="69" t="s">
        <v>92</v>
      </c>
      <c r="C85" s="73" t="s">
        <v>172</v>
      </c>
      <c r="D85" s="74"/>
      <c r="E85" s="74">
        <v>5</v>
      </c>
      <c r="F85" s="74"/>
      <c r="G85" s="11"/>
      <c r="H85" s="11"/>
      <c r="I85" s="11"/>
      <c r="J85" s="11"/>
      <c r="K85" s="13"/>
      <c r="L85" s="13"/>
      <c r="M85" s="13"/>
      <c r="N85" s="13"/>
      <c r="O85" s="14"/>
      <c r="P85" s="14"/>
      <c r="Q85" s="14"/>
      <c r="R85" s="14"/>
      <c r="S85" s="15"/>
      <c r="T85" s="15"/>
      <c r="U85" s="15"/>
      <c r="V85" s="15"/>
      <c r="W85" s="16"/>
      <c r="X85" s="16">
        <v>30</v>
      </c>
      <c r="Y85" s="16"/>
      <c r="Z85" s="16">
        <v>2</v>
      </c>
      <c r="AA85" s="17"/>
      <c r="AB85" s="17"/>
      <c r="AC85" s="17"/>
      <c r="AD85" s="17"/>
      <c r="AE85" s="74">
        <v>30</v>
      </c>
      <c r="AF85" s="74">
        <v>50</v>
      </c>
      <c r="AG85" s="74">
        <v>2</v>
      </c>
      <c r="AH85" s="27"/>
      <c r="AI85" s="27"/>
      <c r="AK85" s="2"/>
      <c r="AL85" s="2"/>
      <c r="AM85" s="2"/>
    </row>
    <row r="86" spans="1:39" s="32" customFormat="1" ht="23.25">
      <c r="A86" s="76">
        <v>2</v>
      </c>
      <c r="B86" s="69" t="s">
        <v>93</v>
      </c>
      <c r="C86" s="73" t="s">
        <v>173</v>
      </c>
      <c r="D86" s="74">
        <v>4</v>
      </c>
      <c r="E86" s="74">
        <v>4</v>
      </c>
      <c r="F86" s="74">
        <v>4</v>
      </c>
      <c r="G86" s="11"/>
      <c r="H86" s="11"/>
      <c r="I86" s="11"/>
      <c r="J86" s="11"/>
      <c r="K86" s="13"/>
      <c r="L86" s="13"/>
      <c r="M86" s="13"/>
      <c r="N86" s="13"/>
      <c r="O86" s="14"/>
      <c r="P86" s="14"/>
      <c r="Q86" s="14"/>
      <c r="R86" s="14"/>
      <c r="S86" s="15">
        <v>15</v>
      </c>
      <c r="T86" s="15">
        <v>30</v>
      </c>
      <c r="U86" s="15"/>
      <c r="V86" s="15">
        <v>3</v>
      </c>
      <c r="W86" s="16"/>
      <c r="X86" s="16"/>
      <c r="Y86" s="16"/>
      <c r="Z86" s="16"/>
      <c r="AA86" s="17"/>
      <c r="AB86" s="17"/>
      <c r="AC86" s="17"/>
      <c r="AD86" s="17"/>
      <c r="AE86" s="74">
        <v>45</v>
      </c>
      <c r="AF86" s="74">
        <v>75</v>
      </c>
      <c r="AG86" s="74">
        <v>3</v>
      </c>
      <c r="AH86" s="27"/>
      <c r="AI86" s="27"/>
      <c r="AK86" s="2"/>
      <c r="AL86" s="2"/>
      <c r="AM86" s="2"/>
    </row>
    <row r="87" spans="1:39" s="32" customFormat="1" ht="23.25">
      <c r="A87" s="76">
        <v>3</v>
      </c>
      <c r="B87" s="69" t="s">
        <v>94</v>
      </c>
      <c r="C87" s="73" t="s">
        <v>162</v>
      </c>
      <c r="D87" s="74"/>
      <c r="E87" s="74">
        <v>6</v>
      </c>
      <c r="F87" s="74"/>
      <c r="G87" s="11"/>
      <c r="H87" s="11"/>
      <c r="I87" s="11"/>
      <c r="J87" s="11"/>
      <c r="K87" s="13"/>
      <c r="L87" s="13"/>
      <c r="M87" s="13"/>
      <c r="N87" s="13"/>
      <c r="O87" s="14"/>
      <c r="P87" s="14"/>
      <c r="Q87" s="14"/>
      <c r="R87" s="14"/>
      <c r="S87" s="15"/>
      <c r="T87" s="15"/>
      <c r="U87" s="15"/>
      <c r="V87" s="15"/>
      <c r="W87" s="16"/>
      <c r="X87" s="16"/>
      <c r="Y87" s="16"/>
      <c r="Z87" s="16"/>
      <c r="AA87" s="17"/>
      <c r="AB87" s="17">
        <v>30</v>
      </c>
      <c r="AC87" s="17"/>
      <c r="AD87" s="17">
        <v>3</v>
      </c>
      <c r="AE87" s="74">
        <v>30</v>
      </c>
      <c r="AF87" s="74">
        <v>75</v>
      </c>
      <c r="AG87" s="74">
        <v>3</v>
      </c>
      <c r="AH87" s="27"/>
      <c r="AI87" s="27"/>
      <c r="AK87" s="2"/>
      <c r="AL87" s="2"/>
      <c r="AM87" s="2"/>
    </row>
    <row r="88" spans="1:39" s="32" customFormat="1" ht="23.25">
      <c r="A88" s="76">
        <v>4</v>
      </c>
      <c r="B88" s="69" t="s">
        <v>95</v>
      </c>
      <c r="C88" s="73" t="s">
        <v>174</v>
      </c>
      <c r="D88" s="74">
        <v>5</v>
      </c>
      <c r="E88" s="74">
        <v>5</v>
      </c>
      <c r="F88" s="74">
        <v>5</v>
      </c>
      <c r="G88" s="11"/>
      <c r="H88" s="11"/>
      <c r="I88" s="11"/>
      <c r="J88" s="11"/>
      <c r="K88" s="13"/>
      <c r="L88" s="13"/>
      <c r="M88" s="13"/>
      <c r="N88" s="13"/>
      <c r="O88" s="14"/>
      <c r="P88" s="14"/>
      <c r="Q88" s="14"/>
      <c r="R88" s="14"/>
      <c r="S88" s="15"/>
      <c r="T88" s="15"/>
      <c r="U88" s="15"/>
      <c r="V88" s="15"/>
      <c r="W88" s="16">
        <v>15</v>
      </c>
      <c r="X88" s="16">
        <v>30</v>
      </c>
      <c r="Y88" s="16"/>
      <c r="Z88" s="16">
        <v>3</v>
      </c>
      <c r="AA88" s="17"/>
      <c r="AB88" s="17"/>
      <c r="AC88" s="17"/>
      <c r="AD88" s="17"/>
      <c r="AE88" s="74">
        <v>45</v>
      </c>
      <c r="AF88" s="74">
        <v>75</v>
      </c>
      <c r="AG88" s="74">
        <v>3</v>
      </c>
      <c r="AH88" s="27"/>
      <c r="AI88" s="27"/>
      <c r="AK88" s="2"/>
      <c r="AL88" s="2"/>
      <c r="AM88" s="2"/>
    </row>
    <row r="89" spans="1:39" s="32" customFormat="1" ht="23.25">
      <c r="A89" s="76">
        <v>5</v>
      </c>
      <c r="B89" s="69" t="s">
        <v>96</v>
      </c>
      <c r="C89" s="73" t="s">
        <v>175</v>
      </c>
      <c r="D89" s="74"/>
      <c r="E89" s="74">
        <v>6</v>
      </c>
      <c r="F89" s="74"/>
      <c r="G89" s="11"/>
      <c r="H89" s="11"/>
      <c r="I89" s="11"/>
      <c r="J89" s="11"/>
      <c r="K89" s="13"/>
      <c r="L89" s="13"/>
      <c r="M89" s="13"/>
      <c r="N89" s="13"/>
      <c r="O89" s="14"/>
      <c r="P89" s="14"/>
      <c r="Q89" s="14"/>
      <c r="R89" s="14"/>
      <c r="S89" s="15"/>
      <c r="T89" s="15"/>
      <c r="U89" s="15"/>
      <c r="V89" s="15"/>
      <c r="W89" s="16"/>
      <c r="X89" s="16"/>
      <c r="Y89" s="16"/>
      <c r="Z89" s="16"/>
      <c r="AA89" s="17"/>
      <c r="AB89" s="17">
        <v>30</v>
      </c>
      <c r="AC89" s="17"/>
      <c r="AD89" s="17">
        <v>3</v>
      </c>
      <c r="AE89" s="74">
        <v>30</v>
      </c>
      <c r="AF89" s="74">
        <v>75</v>
      </c>
      <c r="AG89" s="74">
        <v>3</v>
      </c>
      <c r="AH89" s="27"/>
      <c r="AI89" s="27"/>
      <c r="AK89" s="2"/>
      <c r="AL89" s="2"/>
      <c r="AM89" s="2"/>
    </row>
    <row r="90" spans="1:39" s="32" customFormat="1" ht="23.25">
      <c r="A90" s="76">
        <v>6</v>
      </c>
      <c r="B90" s="69" t="s">
        <v>207</v>
      </c>
      <c r="C90" s="73" t="s">
        <v>208</v>
      </c>
      <c r="D90" s="74">
        <v>4</v>
      </c>
      <c r="E90" s="74">
        <v>4</v>
      </c>
      <c r="F90" s="74">
        <v>4</v>
      </c>
      <c r="G90" s="11"/>
      <c r="H90" s="11"/>
      <c r="I90" s="11"/>
      <c r="J90" s="11"/>
      <c r="K90" s="13"/>
      <c r="L90" s="13"/>
      <c r="M90" s="13"/>
      <c r="N90" s="13"/>
      <c r="O90" s="14"/>
      <c r="P90" s="14"/>
      <c r="Q90" s="14"/>
      <c r="R90" s="14"/>
      <c r="S90" s="15">
        <v>15</v>
      </c>
      <c r="T90" s="15">
        <v>15</v>
      </c>
      <c r="U90" s="15"/>
      <c r="V90" s="15">
        <v>2</v>
      </c>
      <c r="W90" s="16"/>
      <c r="X90" s="16"/>
      <c r="Y90" s="16"/>
      <c r="Z90" s="16"/>
      <c r="AA90" s="17"/>
      <c r="AB90" s="17"/>
      <c r="AC90" s="17"/>
      <c r="AD90" s="17"/>
      <c r="AE90" s="74">
        <v>30</v>
      </c>
      <c r="AF90" s="74">
        <v>50</v>
      </c>
      <c r="AG90" s="74">
        <v>2</v>
      </c>
      <c r="AH90" s="27"/>
      <c r="AI90" s="27"/>
      <c r="AK90" s="2"/>
      <c r="AL90" s="2"/>
      <c r="AM90" s="2"/>
    </row>
    <row r="91" spans="1:39" s="32" customFormat="1" ht="23.25">
      <c r="A91" s="76">
        <v>7</v>
      </c>
      <c r="B91" s="69" t="s">
        <v>209</v>
      </c>
      <c r="C91" s="73" t="s">
        <v>184</v>
      </c>
      <c r="D91" s="80"/>
      <c r="E91" s="74">
        <v>4</v>
      </c>
      <c r="F91" s="74"/>
      <c r="G91" s="11"/>
      <c r="H91" s="11"/>
      <c r="I91" s="11"/>
      <c r="J91" s="11"/>
      <c r="K91" s="13"/>
      <c r="L91" s="13">
        <v>210</v>
      </c>
      <c r="M91" s="13"/>
      <c r="N91" s="13">
        <v>7</v>
      </c>
      <c r="O91" s="14"/>
      <c r="P91" s="14"/>
      <c r="Q91" s="14"/>
      <c r="R91" s="14"/>
      <c r="S91" s="15"/>
      <c r="T91" s="15">
        <v>240</v>
      </c>
      <c r="U91" s="15"/>
      <c r="V91" s="15">
        <v>8</v>
      </c>
      <c r="W91" s="16"/>
      <c r="X91" s="16"/>
      <c r="Y91" s="16"/>
      <c r="Z91" s="16"/>
      <c r="AA91" s="17"/>
      <c r="AB91" s="17"/>
      <c r="AC91" s="17"/>
      <c r="AD91" s="17"/>
      <c r="AE91" s="120">
        <f>SUM(L91,T91)</f>
        <v>450</v>
      </c>
      <c r="AF91" s="120">
        <f>AE91</f>
        <v>450</v>
      </c>
      <c r="AG91" s="120">
        <f>SUM(N91,V91)</f>
        <v>15</v>
      </c>
      <c r="AH91" s="27"/>
      <c r="AI91" s="27"/>
      <c r="AK91" s="2"/>
      <c r="AL91" s="2"/>
      <c r="AM91" s="2"/>
    </row>
    <row r="92" spans="1:39" s="32" customFormat="1" ht="30.75" customHeight="1">
      <c r="A92" s="76"/>
      <c r="B92" s="67" t="s">
        <v>79</v>
      </c>
      <c r="C92" s="145"/>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7"/>
      <c r="AH92" s="27"/>
      <c r="AI92" s="27"/>
      <c r="AK92" s="2"/>
      <c r="AL92" s="2"/>
      <c r="AM92" s="2"/>
    </row>
    <row r="93" spans="1:39" s="32" customFormat="1" ht="42.75" customHeight="1">
      <c r="A93" s="76">
        <v>1</v>
      </c>
      <c r="B93" s="88" t="s">
        <v>97</v>
      </c>
      <c r="C93" s="73" t="s">
        <v>149</v>
      </c>
      <c r="D93" s="74">
        <v>4</v>
      </c>
      <c r="E93" s="74">
        <v>4</v>
      </c>
      <c r="F93" s="74">
        <v>4</v>
      </c>
      <c r="G93" s="11"/>
      <c r="H93" s="11"/>
      <c r="I93" s="58"/>
      <c r="J93" s="58"/>
      <c r="K93" s="59"/>
      <c r="L93" s="59"/>
      <c r="M93" s="59"/>
      <c r="N93" s="59"/>
      <c r="O93" s="60"/>
      <c r="P93" s="60"/>
      <c r="Q93" s="60"/>
      <c r="R93" s="60"/>
      <c r="S93" s="61">
        <v>15</v>
      </c>
      <c r="T93" s="61">
        <v>15</v>
      </c>
      <c r="U93" s="61"/>
      <c r="V93" s="61">
        <v>2</v>
      </c>
      <c r="W93" s="65"/>
      <c r="X93" s="65"/>
      <c r="Y93" s="65"/>
      <c r="Z93" s="65"/>
      <c r="AA93" s="66"/>
      <c r="AB93" s="66"/>
      <c r="AC93" s="66"/>
      <c r="AD93" s="66"/>
      <c r="AE93" s="77">
        <v>30</v>
      </c>
      <c r="AF93" s="77">
        <v>50</v>
      </c>
      <c r="AG93" s="77">
        <v>2</v>
      </c>
      <c r="AH93" s="27"/>
      <c r="AI93" s="27"/>
      <c r="AK93" s="2"/>
      <c r="AL93" s="2"/>
      <c r="AM93" s="2"/>
    </row>
    <row r="94" spans="1:39" s="32" customFormat="1" ht="23.25">
      <c r="A94" s="76">
        <v>2</v>
      </c>
      <c r="B94" s="88" t="s">
        <v>98</v>
      </c>
      <c r="C94" s="73" t="s">
        <v>150</v>
      </c>
      <c r="D94" s="74">
        <v>4</v>
      </c>
      <c r="E94" s="74">
        <v>4</v>
      </c>
      <c r="F94" s="74">
        <v>4</v>
      </c>
      <c r="G94" s="11"/>
      <c r="H94" s="11"/>
      <c r="I94" s="58"/>
      <c r="J94" s="58"/>
      <c r="K94" s="59"/>
      <c r="L94" s="59"/>
      <c r="M94" s="59"/>
      <c r="N94" s="59"/>
      <c r="O94" s="60"/>
      <c r="P94" s="60"/>
      <c r="Q94" s="60"/>
      <c r="R94" s="60"/>
      <c r="S94" s="61">
        <v>15</v>
      </c>
      <c r="T94" s="61">
        <v>30</v>
      </c>
      <c r="U94" s="61"/>
      <c r="V94" s="61">
        <v>3</v>
      </c>
      <c r="W94" s="65"/>
      <c r="X94" s="65"/>
      <c r="Y94" s="65"/>
      <c r="Z94" s="65"/>
      <c r="AA94" s="66"/>
      <c r="AB94" s="66"/>
      <c r="AC94" s="66"/>
      <c r="AD94" s="66"/>
      <c r="AE94" s="77">
        <v>45</v>
      </c>
      <c r="AF94" s="77">
        <v>75</v>
      </c>
      <c r="AG94" s="77">
        <v>3</v>
      </c>
      <c r="AH94" s="27"/>
      <c r="AI94" s="27"/>
      <c r="AK94" s="2"/>
      <c r="AL94" s="2"/>
      <c r="AM94" s="2"/>
    </row>
    <row r="95" spans="1:39" s="32" customFormat="1" ht="23.25">
      <c r="A95" s="76">
        <v>3</v>
      </c>
      <c r="B95" s="88" t="s">
        <v>99</v>
      </c>
      <c r="C95" s="73" t="s">
        <v>151</v>
      </c>
      <c r="D95" s="74"/>
      <c r="E95" s="74">
        <v>5</v>
      </c>
      <c r="F95" s="74"/>
      <c r="G95" s="11"/>
      <c r="H95" s="11"/>
      <c r="I95" s="58"/>
      <c r="J95" s="58"/>
      <c r="K95" s="59"/>
      <c r="L95" s="59"/>
      <c r="M95" s="59"/>
      <c r="N95" s="59"/>
      <c r="O95" s="60"/>
      <c r="P95" s="60"/>
      <c r="Q95" s="60"/>
      <c r="R95" s="60"/>
      <c r="S95" s="61"/>
      <c r="T95" s="61"/>
      <c r="U95" s="61"/>
      <c r="V95" s="61"/>
      <c r="W95" s="65"/>
      <c r="X95" s="65">
        <v>30</v>
      </c>
      <c r="Y95" s="65"/>
      <c r="Z95" s="65">
        <v>2</v>
      </c>
      <c r="AA95" s="66"/>
      <c r="AB95" s="66"/>
      <c r="AC95" s="66"/>
      <c r="AD95" s="66"/>
      <c r="AE95" s="77">
        <v>30</v>
      </c>
      <c r="AF95" s="77">
        <v>50</v>
      </c>
      <c r="AG95" s="77">
        <v>2</v>
      </c>
      <c r="AH95" s="27"/>
      <c r="AI95" s="27"/>
      <c r="AK95" s="2"/>
      <c r="AL95" s="2"/>
      <c r="AM95" s="2"/>
    </row>
    <row r="96" spans="1:39" s="32" customFormat="1" ht="23.25">
      <c r="A96" s="76">
        <v>4</v>
      </c>
      <c r="B96" s="88" t="s">
        <v>100</v>
      </c>
      <c r="C96" s="73" t="s">
        <v>152</v>
      </c>
      <c r="D96" s="74">
        <v>5</v>
      </c>
      <c r="E96" s="74">
        <v>5</v>
      </c>
      <c r="F96" s="74">
        <v>5</v>
      </c>
      <c r="G96" s="11"/>
      <c r="H96" s="11"/>
      <c r="I96" s="58"/>
      <c r="J96" s="58"/>
      <c r="K96" s="59"/>
      <c r="L96" s="59"/>
      <c r="M96" s="59"/>
      <c r="N96" s="59"/>
      <c r="O96" s="60"/>
      <c r="P96" s="60"/>
      <c r="Q96" s="60"/>
      <c r="R96" s="60"/>
      <c r="S96" s="61"/>
      <c r="T96" s="61"/>
      <c r="U96" s="61"/>
      <c r="V96" s="61"/>
      <c r="W96" s="65">
        <v>15</v>
      </c>
      <c r="X96" s="65">
        <v>30</v>
      </c>
      <c r="Y96" s="65"/>
      <c r="Z96" s="65">
        <v>3</v>
      </c>
      <c r="AA96" s="66"/>
      <c r="AB96" s="66"/>
      <c r="AC96" s="66"/>
      <c r="AD96" s="66"/>
      <c r="AE96" s="77">
        <v>45</v>
      </c>
      <c r="AF96" s="77">
        <v>75</v>
      </c>
      <c r="AG96" s="77">
        <v>3</v>
      </c>
      <c r="AH96" s="27"/>
      <c r="AI96" s="27"/>
      <c r="AK96" s="2"/>
      <c r="AL96" s="2"/>
      <c r="AM96" s="2"/>
    </row>
    <row r="97" spans="1:39" s="32" customFormat="1" ht="23.25">
      <c r="A97" s="76">
        <v>5</v>
      </c>
      <c r="B97" s="88" t="s">
        <v>101</v>
      </c>
      <c r="C97" s="73" t="s">
        <v>153</v>
      </c>
      <c r="D97" s="74"/>
      <c r="E97" s="74">
        <v>6</v>
      </c>
      <c r="F97" s="74"/>
      <c r="G97" s="11"/>
      <c r="H97" s="11"/>
      <c r="I97" s="58"/>
      <c r="J97" s="58"/>
      <c r="K97" s="59"/>
      <c r="L97" s="59"/>
      <c r="M97" s="59"/>
      <c r="N97" s="59"/>
      <c r="O97" s="60"/>
      <c r="P97" s="60"/>
      <c r="Q97" s="60"/>
      <c r="R97" s="60"/>
      <c r="S97" s="61"/>
      <c r="T97" s="61"/>
      <c r="U97" s="61"/>
      <c r="V97" s="61"/>
      <c r="W97" s="65"/>
      <c r="X97" s="65"/>
      <c r="Y97" s="65"/>
      <c r="Z97" s="65"/>
      <c r="AA97" s="66"/>
      <c r="AB97" s="66">
        <v>30</v>
      </c>
      <c r="AC97" s="66"/>
      <c r="AD97" s="66">
        <v>3</v>
      </c>
      <c r="AE97" s="77">
        <v>30</v>
      </c>
      <c r="AF97" s="77">
        <v>75</v>
      </c>
      <c r="AG97" s="77">
        <v>3</v>
      </c>
      <c r="AH97" s="27"/>
      <c r="AI97" s="27"/>
      <c r="AK97" s="2"/>
      <c r="AL97" s="2"/>
      <c r="AM97" s="2"/>
    </row>
    <row r="98" spans="1:39" s="32" customFormat="1" ht="23.25">
      <c r="A98" s="76">
        <v>6</v>
      </c>
      <c r="B98" s="88" t="s">
        <v>102</v>
      </c>
      <c r="C98" s="73" t="s">
        <v>154</v>
      </c>
      <c r="D98" s="74"/>
      <c r="E98" s="74">
        <v>6</v>
      </c>
      <c r="F98" s="74"/>
      <c r="G98" s="11"/>
      <c r="H98" s="11"/>
      <c r="I98" s="58"/>
      <c r="J98" s="58"/>
      <c r="K98" s="59"/>
      <c r="L98" s="59"/>
      <c r="M98" s="59"/>
      <c r="N98" s="59"/>
      <c r="O98" s="60"/>
      <c r="P98" s="60"/>
      <c r="Q98" s="60"/>
      <c r="R98" s="60"/>
      <c r="S98" s="61"/>
      <c r="T98" s="61"/>
      <c r="U98" s="61"/>
      <c r="V98" s="61"/>
      <c r="W98" s="65"/>
      <c r="X98" s="65"/>
      <c r="Y98" s="65"/>
      <c r="Z98" s="65"/>
      <c r="AA98" s="66"/>
      <c r="AB98" s="66">
        <v>30</v>
      </c>
      <c r="AC98" s="66"/>
      <c r="AD98" s="66">
        <v>3</v>
      </c>
      <c r="AE98" s="77">
        <v>30</v>
      </c>
      <c r="AF98" s="77">
        <v>75</v>
      </c>
      <c r="AG98" s="77">
        <v>3</v>
      </c>
      <c r="AH98" s="27"/>
      <c r="AI98" s="27"/>
      <c r="AK98" s="2"/>
      <c r="AL98" s="2"/>
      <c r="AM98" s="2"/>
    </row>
    <row r="99" spans="1:39" s="27" customFormat="1" ht="23.25">
      <c r="A99" s="76">
        <v>7</v>
      </c>
      <c r="B99" s="69" t="s">
        <v>209</v>
      </c>
      <c r="C99" s="73" t="s">
        <v>184</v>
      </c>
      <c r="D99" s="80"/>
      <c r="E99" s="74">
        <v>4</v>
      </c>
      <c r="F99" s="74"/>
      <c r="G99" s="11"/>
      <c r="H99" s="11"/>
      <c r="I99" s="11"/>
      <c r="J99" s="11"/>
      <c r="K99" s="13"/>
      <c r="L99" s="13">
        <v>210</v>
      </c>
      <c r="M99" s="13"/>
      <c r="N99" s="13">
        <v>7</v>
      </c>
      <c r="O99" s="14"/>
      <c r="P99" s="14"/>
      <c r="Q99" s="14"/>
      <c r="R99" s="14"/>
      <c r="S99" s="15"/>
      <c r="T99" s="15">
        <v>240</v>
      </c>
      <c r="U99" s="15"/>
      <c r="V99" s="15">
        <v>8</v>
      </c>
      <c r="W99" s="16"/>
      <c r="X99" s="16"/>
      <c r="Y99" s="16"/>
      <c r="Z99" s="16"/>
      <c r="AA99" s="17"/>
      <c r="AB99" s="17"/>
      <c r="AC99" s="17"/>
      <c r="AD99" s="17"/>
      <c r="AE99" s="120">
        <f>SUM(L99,T99)</f>
        <v>450</v>
      </c>
      <c r="AF99" s="120">
        <f>AE99</f>
        <v>450</v>
      </c>
      <c r="AG99" s="120">
        <f>SUM(N99,V99)</f>
        <v>15</v>
      </c>
      <c r="AK99" s="2"/>
      <c r="AL99" s="2"/>
      <c r="AM99" s="2"/>
    </row>
    <row r="100" spans="1:33" ht="32.25" customHeight="1">
      <c r="A100" s="170" t="s">
        <v>12</v>
      </c>
      <c r="B100" s="171"/>
      <c r="C100" s="74"/>
      <c r="D100" s="74"/>
      <c r="E100" s="74"/>
      <c r="F100" s="74"/>
      <c r="G100" s="18">
        <f aca="true" t="shared" si="5" ref="G100:AG100">SUM(G58:G59,G93:G99)</f>
        <v>0</v>
      </c>
      <c r="H100" s="18">
        <f t="shared" si="5"/>
        <v>30</v>
      </c>
      <c r="I100" s="18">
        <f t="shared" si="5"/>
        <v>0</v>
      </c>
      <c r="J100" s="18">
        <f t="shared" si="5"/>
        <v>1</v>
      </c>
      <c r="K100" s="18">
        <f t="shared" si="5"/>
        <v>0</v>
      </c>
      <c r="L100" s="18">
        <f t="shared" si="5"/>
        <v>270</v>
      </c>
      <c r="M100" s="18">
        <f t="shared" si="5"/>
        <v>0</v>
      </c>
      <c r="N100" s="18">
        <f t="shared" si="5"/>
        <v>9</v>
      </c>
      <c r="O100" s="18">
        <f t="shared" si="5"/>
        <v>0</v>
      </c>
      <c r="P100" s="18">
        <f t="shared" si="5"/>
        <v>30</v>
      </c>
      <c r="Q100" s="18">
        <f t="shared" si="5"/>
        <v>0</v>
      </c>
      <c r="R100" s="18">
        <f t="shared" si="5"/>
        <v>1</v>
      </c>
      <c r="S100" s="18">
        <f t="shared" si="5"/>
        <v>30</v>
      </c>
      <c r="T100" s="18">
        <f t="shared" si="5"/>
        <v>345</v>
      </c>
      <c r="U100" s="18">
        <f t="shared" si="5"/>
        <v>0</v>
      </c>
      <c r="V100" s="18">
        <f t="shared" si="5"/>
        <v>15</v>
      </c>
      <c r="W100" s="18">
        <f t="shared" si="5"/>
        <v>15</v>
      </c>
      <c r="X100" s="18">
        <f t="shared" si="5"/>
        <v>90</v>
      </c>
      <c r="Y100" s="18">
        <f t="shared" si="5"/>
        <v>0</v>
      </c>
      <c r="Z100" s="18">
        <f t="shared" si="5"/>
        <v>6</v>
      </c>
      <c r="AA100" s="18">
        <f t="shared" si="5"/>
        <v>0</v>
      </c>
      <c r="AB100" s="18">
        <f t="shared" si="5"/>
        <v>60</v>
      </c>
      <c r="AC100" s="18">
        <f t="shared" si="5"/>
        <v>0</v>
      </c>
      <c r="AD100" s="18">
        <f t="shared" si="5"/>
        <v>6</v>
      </c>
      <c r="AE100" s="18">
        <f t="shared" si="5"/>
        <v>870</v>
      </c>
      <c r="AF100" s="18">
        <f t="shared" si="5"/>
        <v>1200</v>
      </c>
      <c r="AG100" s="18">
        <f t="shared" si="5"/>
        <v>38</v>
      </c>
    </row>
    <row r="101" spans="1:33" ht="32.25" customHeight="1">
      <c r="A101" s="149" t="s">
        <v>36</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row>
    <row r="102" spans="1:33" ht="45.75" customHeight="1">
      <c r="A102" s="76">
        <v>1</v>
      </c>
      <c r="B102" s="72" t="s">
        <v>103</v>
      </c>
      <c r="C102" s="87" t="s">
        <v>178</v>
      </c>
      <c r="D102" s="74"/>
      <c r="E102" s="74">
        <v>3</v>
      </c>
      <c r="F102" s="80"/>
      <c r="G102" s="24"/>
      <c r="H102" s="24"/>
      <c r="I102" s="24"/>
      <c r="J102" s="24"/>
      <c r="K102" s="25"/>
      <c r="L102" s="13"/>
      <c r="M102" s="13"/>
      <c r="N102" s="13"/>
      <c r="O102" s="28"/>
      <c r="P102" s="14">
        <v>30</v>
      </c>
      <c r="Q102" s="14"/>
      <c r="R102" s="14">
        <v>3</v>
      </c>
      <c r="S102" s="15"/>
      <c r="T102" s="15"/>
      <c r="U102" s="15"/>
      <c r="V102" s="15"/>
      <c r="W102" s="16"/>
      <c r="X102" s="16"/>
      <c r="Y102" s="16"/>
      <c r="Z102" s="16"/>
      <c r="AA102" s="31"/>
      <c r="AB102" s="31"/>
      <c r="AC102" s="31"/>
      <c r="AD102" s="31"/>
      <c r="AE102" s="74">
        <v>30</v>
      </c>
      <c r="AF102" s="74">
        <v>75</v>
      </c>
      <c r="AG102" s="74">
        <v>3</v>
      </c>
    </row>
    <row r="103" spans="1:33" ht="46.5">
      <c r="A103" s="76">
        <v>2</v>
      </c>
      <c r="B103" s="72" t="s">
        <v>104</v>
      </c>
      <c r="C103" s="87" t="s">
        <v>204</v>
      </c>
      <c r="D103" s="74"/>
      <c r="E103" s="74">
        <v>5</v>
      </c>
      <c r="F103" s="80"/>
      <c r="G103" s="24"/>
      <c r="H103" s="24"/>
      <c r="I103" s="24"/>
      <c r="J103" s="24"/>
      <c r="K103" s="25"/>
      <c r="L103" s="13"/>
      <c r="M103" s="13"/>
      <c r="N103" s="13"/>
      <c r="O103" s="28"/>
      <c r="P103" s="14"/>
      <c r="Q103" s="14"/>
      <c r="R103" s="14"/>
      <c r="S103" s="15"/>
      <c r="T103" s="15"/>
      <c r="U103" s="15"/>
      <c r="V103" s="15"/>
      <c r="W103" s="16"/>
      <c r="X103" s="16">
        <v>30</v>
      </c>
      <c r="Y103" s="16"/>
      <c r="Z103" s="16">
        <v>3</v>
      </c>
      <c r="AA103" s="31"/>
      <c r="AB103" s="31"/>
      <c r="AC103" s="31"/>
      <c r="AD103" s="31"/>
      <c r="AE103" s="74">
        <v>30</v>
      </c>
      <c r="AF103" s="74">
        <v>75</v>
      </c>
      <c r="AG103" s="74">
        <v>3</v>
      </c>
    </row>
    <row r="104" spans="1:33" ht="44.25" customHeight="1">
      <c r="A104" s="76">
        <v>3</v>
      </c>
      <c r="B104" s="72" t="s">
        <v>105</v>
      </c>
      <c r="C104" s="87" t="s">
        <v>177</v>
      </c>
      <c r="D104" s="74"/>
      <c r="E104" s="74">
        <v>4</v>
      </c>
      <c r="F104" s="80"/>
      <c r="G104" s="24"/>
      <c r="H104" s="24"/>
      <c r="I104" s="24"/>
      <c r="J104" s="24"/>
      <c r="K104" s="25"/>
      <c r="L104" s="13"/>
      <c r="M104" s="13"/>
      <c r="N104" s="13"/>
      <c r="O104" s="28"/>
      <c r="P104" s="14"/>
      <c r="Q104" s="14"/>
      <c r="R104" s="14"/>
      <c r="S104" s="15"/>
      <c r="T104" s="15">
        <v>40</v>
      </c>
      <c r="U104" s="15"/>
      <c r="V104" s="15">
        <v>1</v>
      </c>
      <c r="W104" s="16"/>
      <c r="X104" s="16"/>
      <c r="Y104" s="16"/>
      <c r="Z104" s="16"/>
      <c r="AA104" s="31"/>
      <c r="AB104" s="31"/>
      <c r="AC104" s="31"/>
      <c r="AD104" s="31"/>
      <c r="AE104" s="74">
        <v>40</v>
      </c>
      <c r="AF104" s="74">
        <v>40</v>
      </c>
      <c r="AG104" s="74">
        <v>1</v>
      </c>
    </row>
    <row r="105" spans="1:33" ht="45.75" customHeight="1">
      <c r="A105" s="76">
        <v>4</v>
      </c>
      <c r="B105" s="72" t="s">
        <v>202</v>
      </c>
      <c r="C105" s="87" t="s">
        <v>203</v>
      </c>
      <c r="D105" s="74"/>
      <c r="E105" s="74" t="s">
        <v>106</v>
      </c>
      <c r="F105" s="80"/>
      <c r="G105" s="24"/>
      <c r="H105" s="24"/>
      <c r="I105" s="24"/>
      <c r="J105" s="24"/>
      <c r="K105" s="25"/>
      <c r="L105" s="13">
        <v>45</v>
      </c>
      <c r="M105" s="13"/>
      <c r="N105" s="13">
        <v>2</v>
      </c>
      <c r="O105" s="28"/>
      <c r="P105" s="14">
        <v>45</v>
      </c>
      <c r="Q105" s="14"/>
      <c r="R105" s="14">
        <v>2</v>
      </c>
      <c r="S105" s="15"/>
      <c r="T105" s="15">
        <v>30</v>
      </c>
      <c r="U105" s="15"/>
      <c r="V105" s="15">
        <v>1</v>
      </c>
      <c r="W105" s="16"/>
      <c r="X105" s="16"/>
      <c r="Y105" s="16"/>
      <c r="Z105" s="16"/>
      <c r="AA105" s="31"/>
      <c r="AB105" s="31"/>
      <c r="AC105" s="31"/>
      <c r="AD105" s="31"/>
      <c r="AE105" s="74">
        <v>120</v>
      </c>
      <c r="AF105" s="74">
        <v>125</v>
      </c>
      <c r="AG105" s="74">
        <v>5</v>
      </c>
    </row>
    <row r="106" spans="1:33" ht="32.25" customHeight="1">
      <c r="A106" s="170" t="s">
        <v>13</v>
      </c>
      <c r="B106" s="171"/>
      <c r="C106" s="74"/>
      <c r="D106" s="74"/>
      <c r="E106" s="74"/>
      <c r="F106" s="74"/>
      <c r="G106" s="18">
        <f>SUM(G102:G105)</f>
        <v>0</v>
      </c>
      <c r="H106" s="18">
        <f aca="true" t="shared" si="6" ref="H106:AG106">SUM(H102:H105)</f>
        <v>0</v>
      </c>
      <c r="I106" s="18">
        <f t="shared" si="6"/>
        <v>0</v>
      </c>
      <c r="J106" s="18">
        <f t="shared" si="6"/>
        <v>0</v>
      </c>
      <c r="K106" s="18">
        <f t="shared" si="6"/>
        <v>0</v>
      </c>
      <c r="L106" s="18">
        <f t="shared" si="6"/>
        <v>45</v>
      </c>
      <c r="M106" s="18">
        <f t="shared" si="6"/>
        <v>0</v>
      </c>
      <c r="N106" s="18">
        <f t="shared" si="6"/>
        <v>2</v>
      </c>
      <c r="O106" s="18">
        <f t="shared" si="6"/>
        <v>0</v>
      </c>
      <c r="P106" s="18">
        <f t="shared" si="6"/>
        <v>75</v>
      </c>
      <c r="Q106" s="18">
        <f t="shared" si="6"/>
        <v>0</v>
      </c>
      <c r="R106" s="18">
        <f t="shared" si="6"/>
        <v>5</v>
      </c>
      <c r="S106" s="18">
        <f t="shared" si="6"/>
        <v>0</v>
      </c>
      <c r="T106" s="18">
        <f t="shared" si="6"/>
        <v>70</v>
      </c>
      <c r="U106" s="18">
        <f t="shared" si="6"/>
        <v>0</v>
      </c>
      <c r="V106" s="18">
        <f t="shared" si="6"/>
        <v>2</v>
      </c>
      <c r="W106" s="18">
        <f t="shared" si="6"/>
        <v>0</v>
      </c>
      <c r="X106" s="18">
        <f t="shared" si="6"/>
        <v>30</v>
      </c>
      <c r="Y106" s="18">
        <f t="shared" si="6"/>
        <v>0</v>
      </c>
      <c r="Z106" s="18">
        <f t="shared" si="6"/>
        <v>3</v>
      </c>
      <c r="AA106" s="18">
        <f t="shared" si="6"/>
        <v>0</v>
      </c>
      <c r="AB106" s="18">
        <f t="shared" si="6"/>
        <v>0</v>
      </c>
      <c r="AC106" s="18">
        <f t="shared" si="6"/>
        <v>0</v>
      </c>
      <c r="AD106" s="18">
        <f t="shared" si="6"/>
        <v>0</v>
      </c>
      <c r="AE106" s="18">
        <f t="shared" si="6"/>
        <v>220</v>
      </c>
      <c r="AF106" s="18">
        <f t="shared" si="6"/>
        <v>315</v>
      </c>
      <c r="AG106" s="18">
        <f t="shared" si="6"/>
        <v>12</v>
      </c>
    </row>
    <row r="107" spans="1:33" ht="32.25" customHeight="1">
      <c r="A107" s="172" t="s">
        <v>28</v>
      </c>
      <c r="B107" s="173"/>
      <c r="C107" s="74"/>
      <c r="D107" s="74"/>
      <c r="E107" s="74"/>
      <c r="F107" s="74"/>
      <c r="G107" s="33">
        <f aca="true" t="shared" si="7" ref="G107:AG107">SUM(G19,G52,G56,G100,G106)</f>
        <v>154</v>
      </c>
      <c r="H107" s="33">
        <f t="shared" si="7"/>
        <v>285</v>
      </c>
      <c r="I107" s="33">
        <f t="shared" si="7"/>
        <v>0</v>
      </c>
      <c r="J107" s="33">
        <f>SUM(J19,J52,J56,J100,J106)</f>
        <v>29</v>
      </c>
      <c r="K107" s="33">
        <f t="shared" si="7"/>
        <v>105</v>
      </c>
      <c r="L107" s="33">
        <f t="shared" si="7"/>
        <v>495</v>
      </c>
      <c r="M107" s="33">
        <f t="shared" si="7"/>
        <v>0</v>
      </c>
      <c r="N107" s="33">
        <f>SUM(N19,N52,N56,N100,N106)</f>
        <v>31</v>
      </c>
      <c r="O107" s="33">
        <f t="shared" si="7"/>
        <v>90</v>
      </c>
      <c r="P107" s="33">
        <f t="shared" si="7"/>
        <v>345</v>
      </c>
      <c r="Q107" s="33">
        <f t="shared" si="7"/>
        <v>0</v>
      </c>
      <c r="R107" s="33">
        <f>SUM(R19,R52,R56,R100,R106)</f>
        <v>30</v>
      </c>
      <c r="S107" s="33">
        <f t="shared" si="7"/>
        <v>90</v>
      </c>
      <c r="T107" s="33">
        <f t="shared" si="7"/>
        <v>565</v>
      </c>
      <c r="U107" s="33">
        <f t="shared" si="7"/>
        <v>0</v>
      </c>
      <c r="V107" s="33">
        <f t="shared" si="7"/>
        <v>30</v>
      </c>
      <c r="W107" s="33">
        <f t="shared" si="7"/>
        <v>75</v>
      </c>
      <c r="X107" s="33">
        <f t="shared" si="7"/>
        <v>345</v>
      </c>
      <c r="Y107" s="33">
        <f t="shared" si="7"/>
        <v>0</v>
      </c>
      <c r="Z107" s="33">
        <f t="shared" si="7"/>
        <v>30</v>
      </c>
      <c r="AA107" s="33">
        <f t="shared" si="7"/>
        <v>60</v>
      </c>
      <c r="AB107" s="33">
        <f t="shared" si="7"/>
        <v>195</v>
      </c>
      <c r="AC107" s="33">
        <f t="shared" si="7"/>
        <v>0</v>
      </c>
      <c r="AD107" s="33">
        <f t="shared" si="7"/>
        <v>30</v>
      </c>
      <c r="AE107" s="33">
        <f t="shared" si="7"/>
        <v>2804</v>
      </c>
      <c r="AF107" s="33">
        <f t="shared" si="7"/>
        <v>4814</v>
      </c>
      <c r="AG107" s="33">
        <f t="shared" si="7"/>
        <v>180</v>
      </c>
    </row>
    <row r="108" spans="1:33" s="96" customFormat="1" ht="16.5" customHeight="1">
      <c r="A108" s="102"/>
      <c r="B108" s="102"/>
      <c r="C108" s="102"/>
      <c r="D108" s="102"/>
      <c r="E108" s="102"/>
      <c r="F108" s="102"/>
      <c r="G108" s="102"/>
      <c r="H108" s="102"/>
      <c r="I108" s="102"/>
      <c r="J108" s="102"/>
      <c r="K108" s="102"/>
      <c r="L108" s="102"/>
      <c r="M108" s="102"/>
      <c r="N108" s="102"/>
      <c r="O108" s="103"/>
      <c r="P108" s="103"/>
      <c r="Q108" s="103"/>
      <c r="R108" s="103"/>
      <c r="S108" s="103"/>
      <c r="T108" s="103"/>
      <c r="U108" s="103"/>
      <c r="V108" s="103"/>
      <c r="W108" s="103"/>
      <c r="X108" s="103"/>
      <c r="Y108" s="103"/>
      <c r="Z108" s="103"/>
      <c r="AA108" s="103"/>
      <c r="AB108" s="103"/>
      <c r="AC108" s="103"/>
      <c r="AD108" s="103"/>
      <c r="AE108" s="103"/>
      <c r="AF108" s="103"/>
      <c r="AG108" s="104"/>
    </row>
    <row r="109" spans="1:33" s="96" customFormat="1" ht="32.25" customHeight="1">
      <c r="A109" s="105" t="s">
        <v>193</v>
      </c>
      <c r="B109" s="97"/>
      <c r="C109" s="97"/>
      <c r="D109" s="97"/>
      <c r="E109" s="97"/>
      <c r="F109" s="97"/>
      <c r="G109" s="97"/>
      <c r="H109" s="97"/>
      <c r="I109" s="97"/>
      <c r="J109" s="97"/>
      <c r="K109" s="97"/>
      <c r="L109" s="97"/>
      <c r="M109" s="97"/>
      <c r="N109" s="97"/>
      <c r="O109" s="117"/>
      <c r="P109" s="117"/>
      <c r="Q109" s="117"/>
      <c r="R109" s="117"/>
      <c r="S109" s="117"/>
      <c r="T109" s="117"/>
      <c r="U109" s="117"/>
      <c r="V109" s="117"/>
      <c r="W109" s="117"/>
      <c r="X109" s="117"/>
      <c r="Y109" s="117"/>
      <c r="Z109" s="117"/>
      <c r="AA109" s="117"/>
      <c r="AB109" s="117"/>
      <c r="AC109" s="117"/>
      <c r="AD109" s="117"/>
      <c r="AE109" s="117"/>
      <c r="AF109" s="117"/>
      <c r="AG109" s="117"/>
    </row>
    <row r="110" spans="1:33" s="96" customFormat="1" ht="37.5" customHeight="1">
      <c r="A110" s="118" t="s">
        <v>189</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row>
    <row r="111" spans="1:33" s="96" customFormat="1" ht="37.5" customHeight="1">
      <c r="A111" s="148" t="s">
        <v>191</v>
      </c>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row>
    <row r="112" spans="1:33" s="96" customFormat="1" ht="37.5" customHeight="1">
      <c r="A112" s="176" t="s">
        <v>192</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row>
    <row r="113" spans="1:33" s="108" customFormat="1" ht="37.5" customHeight="1">
      <c r="A113" s="106" t="s">
        <v>190</v>
      </c>
      <c r="B113" s="106"/>
      <c r="C113" s="106"/>
      <c r="D113" s="106"/>
      <c r="E113" s="106"/>
      <c r="F113" s="106"/>
      <c r="G113" s="106"/>
      <c r="H113" s="106"/>
      <c r="I113" s="106"/>
      <c r="J113" s="106"/>
      <c r="K113" s="106"/>
      <c r="L113" s="106"/>
      <c r="M113" s="106"/>
      <c r="N113" s="106"/>
      <c r="O113" s="107"/>
      <c r="P113" s="107"/>
      <c r="Q113" s="107"/>
      <c r="R113" s="107"/>
      <c r="S113" s="107"/>
      <c r="T113" s="107"/>
      <c r="U113" s="107"/>
      <c r="V113" s="107"/>
      <c r="W113" s="107"/>
      <c r="X113" s="107"/>
      <c r="Y113" s="107"/>
      <c r="Z113" s="107"/>
      <c r="AA113" s="107"/>
      <c r="AB113" s="107"/>
      <c r="AC113" s="107"/>
      <c r="AD113" s="107"/>
      <c r="AE113" s="107"/>
      <c r="AF113" s="107"/>
      <c r="AG113" s="107"/>
    </row>
    <row r="114" spans="1:33" s="96" customFormat="1" ht="37.5" customHeight="1">
      <c r="A114" s="95" t="s">
        <v>200</v>
      </c>
      <c r="B114" s="95"/>
      <c r="C114" s="95"/>
      <c r="D114" s="95"/>
      <c r="E114" s="95"/>
      <c r="F114" s="97"/>
      <c r="G114" s="97"/>
      <c r="H114" s="97"/>
      <c r="I114" s="97"/>
      <c r="J114" s="97"/>
      <c r="K114" s="97"/>
      <c r="L114" s="97"/>
      <c r="M114" s="97"/>
      <c r="N114" s="97"/>
      <c r="O114" s="98"/>
      <c r="P114" s="98"/>
      <c r="Q114" s="98"/>
      <c r="R114" s="98"/>
      <c r="S114" s="98"/>
      <c r="T114" s="98"/>
      <c r="U114" s="98"/>
      <c r="V114" s="98"/>
      <c r="W114" s="98"/>
      <c r="X114" s="98"/>
      <c r="Y114" s="98"/>
      <c r="Z114" s="98"/>
      <c r="AA114" s="98"/>
      <c r="AB114" s="98"/>
      <c r="AC114" s="98"/>
      <c r="AD114" s="98"/>
      <c r="AE114" s="98"/>
      <c r="AF114" s="98"/>
      <c r="AG114" s="98"/>
    </row>
    <row r="115" spans="1:33" s="96" customFormat="1" ht="30" customHeight="1">
      <c r="A115" s="97" t="s">
        <v>187</v>
      </c>
      <c r="B115" s="97"/>
      <c r="C115" s="97"/>
      <c r="D115" s="97"/>
      <c r="E115" s="97"/>
      <c r="F115" s="97"/>
      <c r="G115" s="97"/>
      <c r="H115" s="97"/>
      <c r="I115" s="97"/>
      <c r="J115" s="97"/>
      <c r="K115" s="97"/>
      <c r="L115" s="97"/>
      <c r="M115" s="97"/>
      <c r="N115" s="97"/>
      <c r="O115" s="98"/>
      <c r="P115" s="98"/>
      <c r="Q115" s="98"/>
      <c r="R115" s="98"/>
      <c r="S115" s="98"/>
      <c r="T115" s="98"/>
      <c r="U115" s="98"/>
      <c r="V115" s="98"/>
      <c r="W115" s="98"/>
      <c r="X115" s="98"/>
      <c r="Y115" s="98"/>
      <c r="Z115" s="98"/>
      <c r="AA115" s="98"/>
      <c r="AB115" s="98"/>
      <c r="AC115" s="98"/>
      <c r="AD115" s="98"/>
      <c r="AE115" s="98"/>
      <c r="AF115" s="98"/>
      <c r="AG115" s="98"/>
    </row>
    <row r="116" spans="1:33" s="96" customFormat="1" ht="37.5" customHeight="1">
      <c r="A116" s="97" t="s">
        <v>185</v>
      </c>
      <c r="B116" s="97" t="s">
        <v>186</v>
      </c>
      <c r="C116" s="97"/>
      <c r="D116" s="97"/>
      <c r="E116" s="97"/>
      <c r="F116" s="97"/>
      <c r="G116" s="97"/>
      <c r="H116" s="97"/>
      <c r="I116" s="97"/>
      <c r="J116" s="97"/>
      <c r="K116" s="97"/>
      <c r="L116" s="97"/>
      <c r="M116" s="97"/>
      <c r="N116" s="97"/>
      <c r="O116" s="98"/>
      <c r="P116" s="98"/>
      <c r="Q116" s="98"/>
      <c r="R116" s="98"/>
      <c r="S116" s="98"/>
      <c r="T116" s="98"/>
      <c r="U116" s="98"/>
      <c r="V116" s="98"/>
      <c r="W116" s="98"/>
      <c r="X116" s="98"/>
      <c r="Y116" s="98"/>
      <c r="Z116" s="98"/>
      <c r="AA116" s="98"/>
      <c r="AB116" s="98"/>
      <c r="AC116" s="98"/>
      <c r="AD116" s="98"/>
      <c r="AE116" s="98"/>
      <c r="AF116" s="98"/>
      <c r="AG116" s="98"/>
    </row>
    <row r="117" spans="1:33" s="45" customFormat="1" ht="32.25" customHeight="1">
      <c r="A117" s="175" t="s">
        <v>41</v>
      </c>
      <c r="B117" s="175"/>
      <c r="C117" s="175"/>
      <c r="D117" s="175"/>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row>
    <row r="118" spans="1:33" s="45" customFormat="1" ht="32.25" customHeight="1">
      <c r="A118" s="165"/>
      <c r="B118" s="165"/>
      <c r="C118" s="36"/>
      <c r="D118" s="36"/>
      <c r="E118" s="36"/>
      <c r="F118" s="36"/>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1"/>
      <c r="AF118" s="36"/>
      <c r="AG118" s="36"/>
    </row>
    <row r="119" spans="1:33" s="45" customFormat="1" ht="32.25" customHeight="1">
      <c r="A119" s="165"/>
      <c r="B119" s="165"/>
      <c r="C119" s="36"/>
      <c r="D119" s="36"/>
      <c r="E119" s="36"/>
      <c r="F119" s="36"/>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36"/>
      <c r="AF119" s="36"/>
      <c r="AG119" s="36"/>
    </row>
    <row r="120" spans="1:33" s="45" customFormat="1" ht="32.25" customHeight="1" thickBot="1">
      <c r="A120" s="165"/>
      <c r="B120" s="165"/>
      <c r="C120" s="36"/>
      <c r="D120" s="36"/>
      <c r="E120" s="36"/>
      <c r="F120" s="36"/>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36"/>
      <c r="AF120" s="36"/>
      <c r="AG120" s="36"/>
    </row>
    <row r="121" spans="1:33" ht="32.25" customHeight="1" thickBot="1">
      <c r="A121" s="165"/>
      <c r="B121" s="165"/>
      <c r="C121" s="109">
        <v>4400.25</v>
      </c>
      <c r="D121" s="36"/>
      <c r="E121" s="36"/>
      <c r="F121" s="36"/>
      <c r="G121" s="50"/>
      <c r="H121" s="50"/>
      <c r="I121" s="50"/>
      <c r="J121" s="50"/>
      <c r="K121" s="50"/>
      <c r="L121" s="50"/>
      <c r="M121" s="50"/>
      <c r="N121" s="50"/>
      <c r="O121" s="35"/>
      <c r="P121" s="35"/>
      <c r="Q121" s="35"/>
      <c r="R121" s="35"/>
      <c r="S121" s="35"/>
      <c r="T121" s="35"/>
      <c r="U121" s="35"/>
      <c r="V121" s="35"/>
      <c r="W121" s="35"/>
      <c r="X121" s="35"/>
      <c r="Y121" s="35"/>
      <c r="Z121" s="35"/>
      <c r="AA121" s="35"/>
      <c r="AB121" s="35"/>
      <c r="AC121" s="35"/>
      <c r="AD121" s="35"/>
      <c r="AE121" s="35"/>
      <c r="AF121" s="35"/>
      <c r="AG121" s="35"/>
    </row>
    <row r="122" spans="1:33" ht="32.25" customHeight="1" thickBot="1">
      <c r="A122" s="48"/>
      <c r="B122" s="49"/>
      <c r="C122" s="110">
        <v>5716.92</v>
      </c>
      <c r="D122" s="36"/>
      <c r="E122" s="35"/>
      <c r="F122" s="35"/>
      <c r="G122" s="35"/>
      <c r="H122" s="35"/>
      <c r="I122" s="35"/>
      <c r="J122" s="35"/>
      <c r="K122" s="35"/>
      <c r="L122" s="35"/>
      <c r="M122" s="35"/>
      <c r="N122" s="35"/>
      <c r="O122" s="41"/>
      <c r="P122" s="41"/>
      <c r="Q122" s="41"/>
      <c r="R122" s="41"/>
      <c r="S122" s="41"/>
      <c r="T122" s="35"/>
      <c r="U122" s="35"/>
      <c r="V122" s="35"/>
      <c r="W122" s="35"/>
      <c r="X122" s="35"/>
      <c r="Y122" s="35"/>
      <c r="Z122" s="35"/>
      <c r="AA122" s="35"/>
      <c r="AB122" s="35"/>
      <c r="AC122" s="35"/>
      <c r="AD122" s="35"/>
      <c r="AE122" s="35"/>
      <c r="AF122" s="35"/>
      <c r="AG122" s="35"/>
    </row>
    <row r="123" spans="1:33" ht="32.25" customHeight="1" thickBot="1">
      <c r="A123" s="48"/>
      <c r="B123" s="41"/>
      <c r="C123" s="110">
        <v>17686.64</v>
      </c>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3" ht="32.25" customHeight="1" thickBot="1">
      <c r="A124" s="48"/>
      <c r="B124" s="41"/>
      <c r="C124" s="110">
        <v>29887.07</v>
      </c>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3" ht="32.25" customHeight="1" thickBot="1">
      <c r="A125" s="48"/>
      <c r="B125" s="41"/>
      <c r="C125" s="110">
        <v>11251.78</v>
      </c>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3" ht="32.25" customHeight="1">
      <c r="A126" s="48"/>
      <c r="B126" s="41"/>
      <c r="C126" s="41">
        <f>SUM(C121:C125)</f>
        <v>68942.66</v>
      </c>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3" ht="32.25" customHeight="1">
      <c r="A127" s="48"/>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ht="54.75" customHeight="1">
      <c r="A128" s="4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s="45" customFormat="1" ht="32.25" customHeight="1">
      <c r="A129" s="48"/>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4"/>
      <c r="AG129" s="41"/>
    </row>
    <row r="130" spans="1:33" s="45" customFormat="1" ht="32.25" customHeight="1">
      <c r="A130" s="38"/>
      <c r="B130" s="39"/>
      <c r="C130" s="40"/>
      <c r="D130" s="41"/>
      <c r="E130" s="42"/>
      <c r="F130" s="41"/>
      <c r="G130" s="41"/>
      <c r="H130" s="41"/>
      <c r="I130" s="41"/>
      <c r="J130" s="41"/>
      <c r="K130" s="41"/>
      <c r="L130" s="41"/>
      <c r="M130" s="43"/>
      <c r="N130" s="41"/>
      <c r="O130" s="41"/>
      <c r="P130" s="41"/>
      <c r="Q130" s="41"/>
      <c r="R130" s="41"/>
      <c r="S130" s="41"/>
      <c r="T130" s="41"/>
      <c r="U130" s="41"/>
      <c r="V130" s="41"/>
      <c r="W130" s="41"/>
      <c r="X130" s="41"/>
      <c r="Y130" s="41"/>
      <c r="Z130" s="41"/>
      <c r="AA130" s="41"/>
      <c r="AB130" s="41"/>
      <c r="AC130" s="41"/>
      <c r="AD130" s="41"/>
      <c r="AE130" s="41"/>
      <c r="AF130" s="44"/>
      <c r="AG130" s="41"/>
    </row>
    <row r="131" spans="1:33" s="45" customFormat="1" ht="32.25" customHeight="1">
      <c r="A131" s="38"/>
      <c r="B131" s="39"/>
      <c r="C131" s="40"/>
      <c r="D131" s="41"/>
      <c r="E131" s="42"/>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4"/>
      <c r="AG131" s="41"/>
    </row>
    <row r="132" spans="1:33" s="45" customFormat="1" ht="32.25" customHeight="1">
      <c r="A132" s="38"/>
      <c r="B132" s="39"/>
      <c r="C132" s="40"/>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4"/>
      <c r="AG132" s="43"/>
    </row>
    <row r="133" spans="1:33" s="45" customFormat="1" ht="32.25" customHeight="1">
      <c r="A133" s="38"/>
      <c r="B133" s="39"/>
      <c r="C133" s="40"/>
      <c r="D133" s="41"/>
      <c r="E133" s="41"/>
      <c r="F133" s="41"/>
      <c r="G133" s="46"/>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4"/>
      <c r="AG133" s="41"/>
    </row>
    <row r="134" spans="1:33" s="45" customFormat="1" ht="32.25" customHeight="1">
      <c r="A134" s="38"/>
      <c r="B134" s="39"/>
      <c r="C134" s="40"/>
      <c r="D134" s="41"/>
      <c r="E134" s="41"/>
      <c r="F134" s="41"/>
      <c r="G134" s="41"/>
      <c r="H134" s="41"/>
      <c r="I134" s="41"/>
      <c r="J134" s="41"/>
      <c r="K134" s="41"/>
      <c r="L134" s="41"/>
      <c r="M134" s="41"/>
      <c r="N134" s="41"/>
      <c r="O134" s="35"/>
      <c r="P134" s="35"/>
      <c r="Q134" s="35"/>
      <c r="R134" s="35"/>
      <c r="S134" s="35"/>
      <c r="T134" s="35"/>
      <c r="U134" s="35"/>
      <c r="V134" s="35"/>
      <c r="W134" s="35"/>
      <c r="X134" s="166"/>
      <c r="Y134" s="166"/>
      <c r="Z134" s="166"/>
      <c r="AA134" s="166"/>
      <c r="AB134" s="166"/>
      <c r="AC134" s="35"/>
      <c r="AD134" s="35"/>
      <c r="AE134" s="35"/>
      <c r="AF134" s="47"/>
      <c r="AG134" s="35"/>
    </row>
    <row r="135" spans="1:33" s="45" customFormat="1" ht="32.25" customHeight="1">
      <c r="A135" s="38"/>
      <c r="B135" s="39"/>
      <c r="C135" s="40"/>
      <c r="D135" s="35"/>
      <c r="E135" s="35"/>
      <c r="F135" s="35"/>
      <c r="G135" s="35"/>
      <c r="H135" s="35"/>
      <c r="I135" s="35"/>
      <c r="J135" s="35"/>
      <c r="K135" s="35"/>
      <c r="L135" s="35"/>
      <c r="M135" s="35"/>
      <c r="N135" s="35"/>
      <c r="O135" s="35"/>
      <c r="P135" s="35"/>
      <c r="Q135" s="35"/>
      <c r="R135" s="35"/>
      <c r="S135" s="35"/>
      <c r="T135" s="35"/>
      <c r="U135" s="35"/>
      <c r="V135" s="35"/>
      <c r="W135" s="35"/>
      <c r="X135" s="166"/>
      <c r="Y135" s="166"/>
      <c r="Z135" s="35"/>
      <c r="AA135" s="35"/>
      <c r="AB135" s="35"/>
      <c r="AC135" s="35"/>
      <c r="AD135" s="35"/>
      <c r="AE135" s="35"/>
      <c r="AF135" s="35"/>
      <c r="AG135" s="35"/>
    </row>
    <row r="136" spans="1:33" ht="32.25" customHeight="1">
      <c r="A136" s="48"/>
      <c r="B136" s="49"/>
      <c r="C136" s="49"/>
      <c r="D136" s="35"/>
      <c r="E136" s="35"/>
      <c r="F136" s="35"/>
      <c r="G136" s="35"/>
      <c r="H136" s="35"/>
      <c r="I136" s="35"/>
      <c r="J136" s="35"/>
      <c r="K136" s="35"/>
      <c r="L136" s="35"/>
      <c r="M136" s="35"/>
      <c r="N136" s="35"/>
      <c r="O136" s="35"/>
      <c r="P136" s="35"/>
      <c r="Q136" s="35"/>
      <c r="R136" s="36"/>
      <c r="S136" s="35"/>
      <c r="T136" s="35"/>
      <c r="U136" s="35"/>
      <c r="V136" s="37"/>
      <c r="W136" s="36"/>
      <c r="X136" s="166"/>
      <c r="Y136" s="166"/>
      <c r="Z136" s="166"/>
      <c r="AA136" s="164"/>
      <c r="AB136" s="164"/>
      <c r="AC136" s="35"/>
      <c r="AD136" s="35"/>
      <c r="AE136" s="35"/>
      <c r="AF136" s="35"/>
      <c r="AG136" s="35"/>
    </row>
    <row r="137" spans="1:33" ht="32.25" customHeight="1">
      <c r="A137" s="48"/>
      <c r="B137" s="49"/>
      <c r="C137" s="49"/>
      <c r="D137" s="35"/>
      <c r="E137" s="36"/>
      <c r="F137" s="36"/>
      <c r="G137" s="36"/>
      <c r="H137" s="36"/>
      <c r="I137" s="36"/>
      <c r="J137" s="35"/>
      <c r="K137" s="35"/>
      <c r="L137" s="35"/>
      <c r="M137" s="37"/>
      <c r="N137" s="35"/>
      <c r="O137" s="35"/>
      <c r="P137" s="35"/>
      <c r="Q137" s="35"/>
      <c r="R137" s="36"/>
      <c r="S137" s="35"/>
      <c r="T137" s="35"/>
      <c r="U137" s="35"/>
      <c r="V137" s="37"/>
      <c r="W137" s="36"/>
      <c r="X137" s="166"/>
      <c r="Y137" s="166"/>
      <c r="Z137" s="35"/>
      <c r="AA137" s="164"/>
      <c r="AB137" s="165"/>
      <c r="AC137" s="35"/>
      <c r="AD137" s="35"/>
      <c r="AE137" s="35"/>
      <c r="AF137" s="35"/>
      <c r="AG137" s="35"/>
    </row>
    <row r="138" spans="1:33" ht="32.25" customHeight="1">
      <c r="A138" s="48"/>
      <c r="B138" s="49"/>
      <c r="C138" s="49"/>
      <c r="D138" s="35"/>
      <c r="E138" s="36"/>
      <c r="F138" s="36"/>
      <c r="G138" s="36"/>
      <c r="H138" s="36"/>
      <c r="I138" s="36"/>
      <c r="J138" s="35"/>
      <c r="K138" s="35"/>
      <c r="L138" s="35"/>
      <c r="M138" s="37"/>
      <c r="N138" s="35"/>
      <c r="O138" s="35"/>
      <c r="P138" s="35"/>
      <c r="Q138" s="35"/>
      <c r="R138" s="36"/>
      <c r="S138" s="35"/>
      <c r="T138" s="35"/>
      <c r="U138" s="35"/>
      <c r="V138" s="36"/>
      <c r="W138" s="36"/>
      <c r="X138" s="166"/>
      <c r="Y138" s="166"/>
      <c r="Z138" s="166"/>
      <c r="AA138" s="165"/>
      <c r="AB138" s="165"/>
      <c r="AC138" s="35"/>
      <c r="AD138" s="35"/>
      <c r="AE138" s="35"/>
      <c r="AF138" s="35"/>
      <c r="AG138" s="35"/>
    </row>
    <row r="139" spans="1:33" ht="32.25" customHeight="1">
      <c r="A139" s="48"/>
      <c r="B139" s="49"/>
      <c r="C139" s="49"/>
      <c r="D139" s="35"/>
      <c r="E139" s="36"/>
      <c r="F139" s="36"/>
      <c r="G139" s="36"/>
      <c r="H139" s="36"/>
      <c r="I139" s="36"/>
      <c r="J139" s="35"/>
      <c r="K139" s="35"/>
      <c r="L139" s="35"/>
      <c r="M139" s="36"/>
      <c r="N139" s="35"/>
      <c r="O139" s="35"/>
      <c r="P139" s="35"/>
      <c r="Q139" s="35"/>
      <c r="R139" s="35"/>
      <c r="S139" s="35"/>
      <c r="T139" s="35"/>
      <c r="U139" s="35"/>
      <c r="V139" s="35"/>
      <c r="W139" s="35"/>
      <c r="X139" s="35"/>
      <c r="Y139" s="35"/>
      <c r="Z139" s="35"/>
      <c r="AA139" s="35"/>
      <c r="AB139" s="35"/>
      <c r="AC139" s="35"/>
      <c r="AD139" s="35"/>
      <c r="AE139" s="35"/>
      <c r="AF139" s="35"/>
      <c r="AG139" s="35"/>
    </row>
    <row r="140" spans="1:33" ht="32.25" customHeight="1">
      <c r="A140" s="48"/>
      <c r="B140" s="53"/>
      <c r="C140" s="35"/>
      <c r="D140" s="36"/>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row>
    <row r="141" spans="1:33" ht="32.25" customHeight="1">
      <c r="A141" s="45"/>
      <c r="B141" s="54"/>
      <c r="C141" s="35"/>
      <c r="D141" s="36"/>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row>
    <row r="142" spans="1:33" ht="32.25" customHeight="1">
      <c r="A142" s="45"/>
      <c r="B142" s="54"/>
      <c r="C142" s="35"/>
      <c r="D142" s="36"/>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row>
    <row r="143" spans="1:33" ht="32.25" customHeight="1">
      <c r="A143" s="55"/>
      <c r="B143" s="56"/>
      <c r="C143" s="36"/>
      <c r="D143" s="36"/>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row>
    <row r="144" spans="1:33" ht="32.25" customHeight="1">
      <c r="A144" s="55"/>
      <c r="B144" s="56"/>
      <c r="C144" s="36"/>
      <c r="D144" s="36"/>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row>
    <row r="145" spans="1:33" ht="32.25" customHeight="1">
      <c r="A145" s="45"/>
      <c r="B145" s="54"/>
      <c r="C145" s="35"/>
      <c r="D145" s="36"/>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row>
    <row r="146" spans="1:33" ht="32.25" customHeight="1">
      <c r="A146" s="55"/>
      <c r="B146" s="56"/>
      <c r="C146" s="36"/>
      <c r="D146" s="36"/>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row>
    <row r="147" spans="1:33" ht="32.25" customHeight="1">
      <c r="A147" s="55"/>
      <c r="B147" s="56"/>
      <c r="C147" s="36"/>
      <c r="D147" s="36"/>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row>
    <row r="148" spans="1:33" ht="32.25" customHeight="1">
      <c r="A148" s="55"/>
      <c r="B148" s="56"/>
      <c r="C148" s="36"/>
      <c r="D148" s="36"/>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row>
    <row r="149" spans="1:33" ht="32.25" customHeight="1">
      <c r="A149" s="45"/>
      <c r="B149" s="57"/>
      <c r="C149" s="36"/>
      <c r="D149" s="36"/>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row>
    <row r="150" spans="1:33" ht="32.25" customHeight="1">
      <c r="A150" s="55"/>
      <c r="B150" s="57"/>
      <c r="C150" s="36"/>
      <c r="D150" s="36"/>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row>
    <row r="151" spans="1:33" ht="32.25" customHeight="1">
      <c r="A151" s="45"/>
      <c r="B151" s="56"/>
      <c r="C151" s="36"/>
      <c r="D151" s="36"/>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row>
    <row r="152" spans="1:33" ht="32.25" customHeight="1">
      <c r="A152" s="55"/>
      <c r="B152" s="56"/>
      <c r="C152" s="36"/>
      <c r="D152" s="36"/>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row>
    <row r="153" spans="1:33" ht="32.25" customHeight="1">
      <c r="A153" s="45"/>
      <c r="B153" s="56"/>
      <c r="C153" s="36"/>
      <c r="D153" s="36"/>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row>
    <row r="154" spans="1:33" ht="32.25" customHeight="1">
      <c r="A154" s="55"/>
      <c r="B154" s="56"/>
      <c r="C154" s="36"/>
      <c r="D154" s="36"/>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row>
    <row r="155" spans="1:33" ht="32.25" customHeight="1">
      <c r="A155" s="45"/>
      <c r="B155" s="54"/>
      <c r="C155" s="36"/>
      <c r="D155" s="36"/>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row>
    <row r="156" spans="1:33" ht="32.25" customHeight="1">
      <c r="A156" s="45"/>
      <c r="B156" s="54"/>
      <c r="C156" s="36"/>
      <c r="D156" s="36"/>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row>
    <row r="157" spans="1:33" ht="32.25" customHeight="1">
      <c r="A157" s="45"/>
      <c r="B157" s="54"/>
      <c r="C157" s="36"/>
      <c r="D157" s="36"/>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row>
    <row r="158" spans="1:33" ht="32.25" customHeight="1">
      <c r="A158" s="45"/>
      <c r="B158" s="54"/>
      <c r="C158" s="36"/>
      <c r="D158" s="36"/>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row>
    <row r="159" spans="1:33" ht="32.25" customHeight="1">
      <c r="A159" s="45"/>
      <c r="B159" s="54"/>
      <c r="C159" s="36"/>
      <c r="D159" s="36"/>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row>
    <row r="160" spans="1:33" ht="32.25" customHeight="1">
      <c r="A160" s="45"/>
      <c r="B160" s="54"/>
      <c r="C160" s="36"/>
      <c r="D160" s="36"/>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row>
    <row r="161" spans="1:33" ht="32.25" customHeight="1">
      <c r="A161" s="45"/>
      <c r="B161" s="54"/>
      <c r="C161" s="36"/>
      <c r="D161" s="36"/>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row>
    <row r="162" spans="1:33" ht="32.25" customHeight="1">
      <c r="A162" s="45"/>
      <c r="B162" s="54"/>
      <c r="C162" s="36"/>
      <c r="D162" s="36"/>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row>
    <row r="163" spans="1:33" ht="32.25" customHeight="1">
      <c r="A163" s="45"/>
      <c r="B163" s="54"/>
      <c r="C163" s="36"/>
      <c r="D163" s="36"/>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row>
    <row r="164" spans="1:33" ht="32.25" customHeight="1">
      <c r="A164" s="45"/>
      <c r="B164" s="54"/>
      <c r="C164" s="36"/>
      <c r="D164" s="36"/>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row>
    <row r="165" spans="1:33" ht="32.25" customHeight="1">
      <c r="A165" s="45"/>
      <c r="B165" s="54"/>
      <c r="C165" s="36"/>
      <c r="D165" s="36"/>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row>
    <row r="166" spans="1:33" ht="32.25" customHeight="1">
      <c r="A166" s="45"/>
      <c r="B166" s="54"/>
      <c r="C166" s="36"/>
      <c r="D166" s="36"/>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row>
    <row r="167" spans="1:33" ht="32.25" customHeight="1">
      <c r="A167" s="45"/>
      <c r="B167" s="54"/>
      <c r="C167" s="36"/>
      <c r="D167" s="36"/>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row>
    <row r="168" spans="1:33" ht="32.25" customHeight="1">
      <c r="A168" s="45"/>
      <c r="B168" s="54"/>
      <c r="C168" s="36"/>
      <c r="D168" s="36"/>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row>
    <row r="169" spans="1:33" ht="32.25" customHeight="1">
      <c r="A169" s="45"/>
      <c r="B169" s="54"/>
      <c r="C169" s="36"/>
      <c r="D169" s="36"/>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row>
    <row r="170" spans="1:33" ht="32.25" customHeight="1">
      <c r="A170" s="45"/>
      <c r="B170" s="54"/>
      <c r="C170" s="36"/>
      <c r="D170" s="36"/>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row>
    <row r="171" spans="1:33" ht="32.25" customHeight="1">
      <c r="A171" s="45"/>
      <c r="B171" s="54"/>
      <c r="C171" s="36"/>
      <c r="D171" s="36"/>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row>
    <row r="172" spans="1:33" ht="32.25" customHeight="1">
      <c r="A172" s="45"/>
      <c r="B172" s="54"/>
      <c r="C172" s="36"/>
      <c r="D172" s="36"/>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row>
    <row r="173" spans="1:33" ht="32.25" customHeight="1">
      <c r="A173" s="45"/>
      <c r="B173" s="54"/>
      <c r="C173" s="36"/>
      <c r="D173" s="36"/>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row>
    <row r="174" spans="1:33" ht="32.25" customHeight="1">
      <c r="A174" s="45"/>
      <c r="B174" s="54"/>
      <c r="C174" s="36"/>
      <c r="D174" s="36"/>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row>
    <row r="175" spans="1:33" ht="32.25" customHeight="1">
      <c r="A175" s="45"/>
      <c r="B175" s="54"/>
      <c r="C175" s="35"/>
      <c r="D175" s="36"/>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row>
    <row r="176" spans="1:33" ht="32.25" customHeight="1">
      <c r="A176" s="45"/>
      <c r="B176" s="54"/>
      <c r="C176" s="35"/>
      <c r="D176" s="36"/>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row>
    <row r="177" spans="1:33" ht="32.25" customHeight="1">
      <c r="A177" s="45"/>
      <c r="B177" s="54"/>
      <c r="C177" s="35"/>
      <c r="D177" s="36"/>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row>
    <row r="178" spans="1:33" ht="32.25" customHeight="1">
      <c r="A178" s="45"/>
      <c r="B178" s="54"/>
      <c r="C178" s="35"/>
      <c r="D178" s="36"/>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row>
    <row r="179" spans="1:33" ht="32.25" customHeight="1">
      <c r="A179" s="45"/>
      <c r="B179" s="54"/>
      <c r="C179" s="35"/>
      <c r="D179" s="36"/>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row>
    <row r="180" spans="1:33" ht="32.25" customHeight="1">
      <c r="A180" s="45"/>
      <c r="B180" s="54"/>
      <c r="C180" s="35"/>
      <c r="D180" s="36"/>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row>
    <row r="181" spans="1:33" ht="32.25" customHeight="1">
      <c r="A181" s="45"/>
      <c r="B181" s="54"/>
      <c r="C181" s="35"/>
      <c r="D181" s="36"/>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row>
    <row r="182" spans="1:33" ht="32.25" customHeight="1">
      <c r="A182" s="45"/>
      <c r="B182" s="54"/>
      <c r="C182" s="35"/>
      <c r="D182" s="36"/>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row>
    <row r="183" spans="1:33" ht="32.25" customHeight="1">
      <c r="A183" s="45"/>
      <c r="B183" s="54"/>
      <c r="C183" s="35"/>
      <c r="D183" s="36"/>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row>
    <row r="184" spans="1:33" ht="32.25" customHeight="1">
      <c r="A184" s="45"/>
      <c r="B184" s="54"/>
      <c r="C184" s="35"/>
      <c r="D184" s="36"/>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row>
    <row r="185" spans="1:33" ht="32.25" customHeight="1">
      <c r="A185" s="45"/>
      <c r="B185" s="54"/>
      <c r="C185" s="35"/>
      <c r="D185" s="36"/>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row>
    <row r="186" spans="1:33" ht="32.25" customHeight="1">
      <c r="A186" s="45"/>
      <c r="B186" s="54"/>
      <c r="C186" s="35"/>
      <c r="D186" s="36"/>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row>
    <row r="187" spans="1:14" ht="32.25" customHeight="1">
      <c r="A187" s="45"/>
      <c r="B187" s="54"/>
      <c r="C187" s="35"/>
      <c r="D187" s="36"/>
      <c r="E187" s="35"/>
      <c r="F187" s="35"/>
      <c r="G187" s="35"/>
      <c r="H187" s="35"/>
      <c r="I187" s="35"/>
      <c r="J187" s="35"/>
      <c r="K187" s="35"/>
      <c r="L187" s="35"/>
      <c r="M187" s="35"/>
      <c r="N187" s="35"/>
    </row>
  </sheetData>
  <sheetProtection/>
  <mergeCells count="54">
    <mergeCell ref="A121:B121"/>
    <mergeCell ref="X134:AB134"/>
    <mergeCell ref="A118:B118"/>
    <mergeCell ref="A120:B120"/>
    <mergeCell ref="A19:B19"/>
    <mergeCell ref="A117:D117"/>
    <mergeCell ref="A112:AG112"/>
    <mergeCell ref="AF13:AF14"/>
    <mergeCell ref="A101:AG101"/>
    <mergeCell ref="A119:B119"/>
    <mergeCell ref="A20:AG20"/>
    <mergeCell ref="A9:AG9"/>
    <mergeCell ref="A106:B106"/>
    <mergeCell ref="A100:B100"/>
    <mergeCell ref="A56:B56"/>
    <mergeCell ref="A107:B107"/>
    <mergeCell ref="AG13:AG14"/>
    <mergeCell ref="A52:B52"/>
    <mergeCell ref="C68:AG68"/>
    <mergeCell ref="C76:AG76"/>
    <mergeCell ref="AA137:AB138"/>
    <mergeCell ref="X138:Z138"/>
    <mergeCell ref="X136:Z136"/>
    <mergeCell ref="X137:Y137"/>
    <mergeCell ref="AA136:AB136"/>
    <mergeCell ref="C84:AG84"/>
    <mergeCell ref="X135:Y135"/>
    <mergeCell ref="A1:AG1"/>
    <mergeCell ref="O7:R7"/>
    <mergeCell ref="S7:V7"/>
    <mergeCell ref="G5:AG5"/>
    <mergeCell ref="B2:AG2"/>
    <mergeCell ref="W7:Z7"/>
    <mergeCell ref="D6:F7"/>
    <mergeCell ref="O6:V6"/>
    <mergeCell ref="AA7:AD7"/>
    <mergeCell ref="C6:C8"/>
    <mergeCell ref="A5:F5"/>
    <mergeCell ref="G6:N6"/>
    <mergeCell ref="E117:AG117"/>
    <mergeCell ref="C92:AG92"/>
    <mergeCell ref="A111:AG111"/>
    <mergeCell ref="A53:AG53"/>
    <mergeCell ref="A57:AG57"/>
    <mergeCell ref="N13:N14"/>
    <mergeCell ref="A3:AG4"/>
    <mergeCell ref="W6:AD6"/>
    <mergeCell ref="K7:N7"/>
    <mergeCell ref="AE6:AE8"/>
    <mergeCell ref="G7:J7"/>
    <mergeCell ref="A6:A8"/>
    <mergeCell ref="AF6:AF8"/>
    <mergeCell ref="B6:B8"/>
    <mergeCell ref="AG6:AG8"/>
  </mergeCells>
  <printOptions horizontalCentered="1" verticalCentered="1"/>
  <pageMargins left="0.03937007874015748" right="0.03937007874015748" top="0.15748031496062992" bottom="0.15748031496062992" header="0.31496062992125984" footer="0.31496062992125984"/>
  <pageSetup horizontalDpi="600" verticalDpi="600" orientation="landscape" paperSize="9" scale="32" r:id="rId1"/>
  <rowBreaks count="1" manualBreakCount="1">
    <brk id="56"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Anna Serafin</cp:lastModifiedBy>
  <cp:lastPrinted>2015-05-28T14:36:39Z</cp:lastPrinted>
  <dcterms:created xsi:type="dcterms:W3CDTF">2010-12-06T08:38:47Z</dcterms:created>
  <dcterms:modified xsi:type="dcterms:W3CDTF">2017-03-09T11:19:00Z</dcterms:modified>
  <cp:category/>
  <cp:version/>
  <cp:contentType/>
  <cp:contentStatus/>
</cp:coreProperties>
</file>